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ytesh\Desktop\見附市\令和3年度\【見附市様】地方公会計財務書類作成業務（令和３年度決算分）\2.附属明細書及び注記\一般会計等\"/>
    </mc:Choice>
  </mc:AlternateContent>
  <xr:revisionPtr revIDLastSave="0" documentId="13_ncr:1_{B90668BB-31A8-4FC9-A805-A40C3AC2A4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有形固定資産の明細" sheetId="15" r:id="rId1"/>
    <sheet name="有形固定資産に係る行政目的別の明細" sheetId="16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4" r:id="rId15"/>
    <sheet name="資金の明細" sheetId="13" r:id="rId16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7" l="1"/>
  <c r="A6" i="8"/>
  <c r="E10" i="14"/>
  <c r="E9" i="14"/>
  <c r="D8" i="14"/>
  <c r="C8" i="14"/>
  <c r="E8" i="14" l="1"/>
  <c r="F8" i="14" s="1"/>
  <c r="D8" i="11"/>
  <c r="F9" i="2" l="1"/>
  <c r="G9" i="2" s="1"/>
  <c r="F8" i="2"/>
  <c r="G8" i="2" s="1"/>
  <c r="F7" i="2"/>
  <c r="G7" i="2" s="1"/>
  <c r="K25" i="1"/>
  <c r="G25" i="1"/>
  <c r="E25" i="1"/>
  <c r="K24" i="1"/>
  <c r="G24" i="1"/>
  <c r="E24" i="1"/>
  <c r="K23" i="1"/>
  <c r="G23" i="1"/>
  <c r="H23" i="1" s="1"/>
  <c r="I23" i="1" s="1"/>
  <c r="J23" i="1" s="1"/>
  <c r="E23" i="1"/>
  <c r="K22" i="1"/>
  <c r="G22" i="1"/>
  <c r="E22" i="1"/>
  <c r="H22" i="1" s="1"/>
  <c r="I22" i="1" s="1"/>
  <c r="J22" i="1" s="1"/>
  <c r="K21" i="1"/>
  <c r="G21" i="1"/>
  <c r="E21" i="1"/>
  <c r="K20" i="1"/>
  <c r="G20" i="1"/>
  <c r="E20" i="1"/>
  <c r="K19" i="1"/>
  <c r="G19" i="1"/>
  <c r="H19" i="1" s="1"/>
  <c r="I19" i="1" s="1"/>
  <c r="J19" i="1" s="1"/>
  <c r="E19" i="1"/>
  <c r="K18" i="1"/>
  <c r="G18" i="1"/>
  <c r="E18" i="1"/>
  <c r="H18" i="1" s="1"/>
  <c r="I18" i="1" s="1"/>
  <c r="J18" i="1" s="1"/>
  <c r="H24" i="1" l="1"/>
  <c r="I24" i="1" s="1"/>
  <c r="J24" i="1" s="1"/>
  <c r="H21" i="1"/>
  <c r="I21" i="1" s="1"/>
  <c r="J21" i="1" s="1"/>
  <c r="H20" i="1"/>
  <c r="I20" i="1" s="1"/>
  <c r="J20" i="1" s="1"/>
  <c r="H25" i="1"/>
  <c r="I25" i="1" s="1"/>
  <c r="J25" i="1" s="1"/>
  <c r="A3" i="16" l="1"/>
  <c r="A3" i="1"/>
  <c r="A3" i="2"/>
  <c r="A3" i="3"/>
  <c r="A3" i="4"/>
  <c r="A3" i="5"/>
  <c r="A3" i="6"/>
  <c r="A3" i="7"/>
  <c r="A3" i="8"/>
  <c r="A3" i="9"/>
  <c r="A3" i="10"/>
  <c r="A3" i="11"/>
  <c r="A3" i="12"/>
  <c r="A3" i="14"/>
  <c r="A3" i="13"/>
  <c r="A2" i="16"/>
  <c r="A2" i="1"/>
  <c r="A2" i="2"/>
  <c r="A2" i="3"/>
  <c r="A2" i="4"/>
  <c r="A2" i="5"/>
  <c r="A2" i="6"/>
  <c r="A2" i="7"/>
  <c r="A2" i="8"/>
  <c r="A2" i="9"/>
  <c r="A2" i="10"/>
  <c r="A2" i="11"/>
  <c r="A2" i="12"/>
  <c r="A2" i="14"/>
  <c r="A2" i="13"/>
  <c r="H7" i="1"/>
  <c r="G12" i="1"/>
  <c r="K26" i="1"/>
  <c r="K27" i="1"/>
  <c r="K28" i="1"/>
  <c r="K29" i="1"/>
  <c r="K30" i="1"/>
  <c r="K31" i="1"/>
  <c r="K32" i="1"/>
  <c r="K33" i="1"/>
  <c r="K34" i="1"/>
  <c r="K17" i="1"/>
  <c r="G26" i="1"/>
  <c r="G27" i="1"/>
  <c r="G28" i="1"/>
  <c r="G29" i="1"/>
  <c r="G30" i="1"/>
  <c r="G31" i="1"/>
  <c r="G32" i="1"/>
  <c r="G33" i="1"/>
  <c r="G34" i="1"/>
  <c r="G17" i="1"/>
  <c r="C35" i="1"/>
  <c r="D35" i="1"/>
  <c r="F35" i="1"/>
  <c r="B35" i="1"/>
  <c r="E26" i="1"/>
  <c r="E27" i="1"/>
  <c r="E28" i="1"/>
  <c r="E29" i="1"/>
  <c r="E30" i="1"/>
  <c r="E31" i="1"/>
  <c r="E32" i="1"/>
  <c r="H32" i="1" s="1"/>
  <c r="I32" i="1" s="1"/>
  <c r="J32" i="1" s="1"/>
  <c r="E33" i="1"/>
  <c r="E34" i="1"/>
  <c r="E17" i="1"/>
  <c r="J12" i="1"/>
  <c r="E12" i="1"/>
  <c r="C13" i="1"/>
  <c r="D13" i="1"/>
  <c r="F13" i="1"/>
  <c r="B13" i="1"/>
  <c r="C8" i="1"/>
  <c r="E8" i="1"/>
  <c r="B8" i="1"/>
  <c r="F7" i="3"/>
  <c r="F8" i="3" s="1"/>
  <c r="G13" i="2"/>
  <c r="G14" i="2"/>
  <c r="G15" i="2"/>
  <c r="G16" i="2"/>
  <c r="E24" i="2"/>
  <c r="D24" i="2"/>
  <c r="C24" i="2"/>
  <c r="B24" i="2"/>
  <c r="F10" i="2"/>
  <c r="G10" i="2" s="1"/>
  <c r="F11" i="2"/>
  <c r="G11" i="2" s="1"/>
  <c r="F12" i="2"/>
  <c r="G12" i="2" s="1"/>
  <c r="F13" i="2"/>
  <c r="F14" i="2"/>
  <c r="F15" i="2"/>
  <c r="F16" i="2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6" i="2"/>
  <c r="C8" i="3"/>
  <c r="D8" i="3"/>
  <c r="E8" i="3"/>
  <c r="B8" i="3"/>
  <c r="C15" i="4"/>
  <c r="B15" i="4"/>
  <c r="C8" i="4"/>
  <c r="B8" i="4"/>
  <c r="C18" i="5"/>
  <c r="B18" i="5"/>
  <c r="C8" i="5"/>
  <c r="B8" i="5"/>
  <c r="E24" i="12"/>
  <c r="E21" i="12"/>
  <c r="E18" i="12"/>
  <c r="E15" i="12"/>
  <c r="C19" i="5" l="1"/>
  <c r="H31" i="1"/>
  <c r="I31" i="1" s="1"/>
  <c r="J31" i="1" s="1"/>
  <c r="E25" i="12"/>
  <c r="E26" i="12" s="1"/>
  <c r="B19" i="5"/>
  <c r="C16" i="4"/>
  <c r="B16" i="4"/>
  <c r="F24" i="2"/>
  <c r="G6" i="2"/>
  <c r="H27" i="1"/>
  <c r="I27" i="1" s="1"/>
  <c r="J27" i="1" s="1"/>
  <c r="H28" i="1"/>
  <c r="I28" i="1" s="1"/>
  <c r="H29" i="1"/>
  <c r="I29" i="1" s="1"/>
  <c r="J29" i="1" s="1"/>
  <c r="H34" i="1"/>
  <c r="I34" i="1" s="1"/>
  <c r="H26" i="1"/>
  <c r="I26" i="1" s="1"/>
  <c r="J26" i="1" s="1"/>
  <c r="H33" i="1"/>
  <c r="I33" i="1" s="1"/>
  <c r="J33" i="1" s="1"/>
  <c r="H30" i="1"/>
  <c r="I30" i="1" s="1"/>
  <c r="J30" i="1" s="1"/>
  <c r="J34" i="1"/>
  <c r="J28" i="1"/>
  <c r="E35" i="1"/>
  <c r="H17" i="1"/>
  <c r="I17" i="1" s="1"/>
  <c r="H12" i="1"/>
  <c r="I12" i="1" s="1"/>
  <c r="K35" i="1"/>
  <c r="J13" i="1"/>
  <c r="E13" i="1"/>
  <c r="F8" i="1"/>
  <c r="G7" i="1"/>
  <c r="G8" i="1" s="1"/>
  <c r="D8" i="1"/>
  <c r="G24" i="2"/>
  <c r="H18" i="6"/>
  <c r="H17" i="6"/>
  <c r="H16" i="6"/>
  <c r="B16" i="6" s="1"/>
  <c r="H15" i="6"/>
  <c r="B15" i="6" s="1"/>
  <c r="H9" i="6"/>
  <c r="H10" i="6"/>
  <c r="B10" i="6" s="1"/>
  <c r="H11" i="6"/>
  <c r="B11" i="6" s="1"/>
  <c r="H12" i="6"/>
  <c r="H13" i="6"/>
  <c r="B13" i="6" s="1"/>
  <c r="H8" i="6"/>
  <c r="B18" i="6"/>
  <c r="B17" i="6"/>
  <c r="B9" i="6"/>
  <c r="B12" i="6"/>
  <c r="B8" i="6"/>
  <c r="F19" i="6"/>
  <c r="G19" i="6"/>
  <c r="I19" i="6"/>
  <c r="J19" i="6"/>
  <c r="K19" i="6"/>
  <c r="E19" i="6"/>
  <c r="D19" i="6"/>
  <c r="F8" i="10"/>
  <c r="F9" i="10"/>
  <c r="F10" i="10"/>
  <c r="F11" i="10"/>
  <c r="F7" i="10"/>
  <c r="C12" i="10"/>
  <c r="D12" i="10"/>
  <c r="E12" i="10"/>
  <c r="B12" i="10"/>
  <c r="D16" i="11"/>
  <c r="D15" i="11" s="1"/>
  <c r="B12" i="14"/>
  <c r="B9" i="13"/>
  <c r="H35" i="1" l="1"/>
  <c r="H8" i="1"/>
  <c r="H13" i="1"/>
  <c r="I13" i="1"/>
  <c r="H19" i="6"/>
  <c r="F12" i="10"/>
  <c r="J17" i="1" l="1"/>
  <c r="J35" i="1" s="1"/>
  <c r="I35" i="1"/>
  <c r="F12" i="14"/>
</calcChain>
</file>

<file path=xl/sharedStrings.xml><?xml version="1.0" encoding="utf-8"?>
<sst xmlns="http://schemas.openxmlformats.org/spreadsheetml/2006/main" count="337" uniqueCount="225">
  <si>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</si>
  <si>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</si>
  <si>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</si>
  <si>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</si>
  <si>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</si>
  <si>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</si>
  <si>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</si>
  <si>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</si>
  <si>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</si>
  <si>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</si>
  <si>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</si>
  <si>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</si>
  <si>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</si>
  <si>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</si>
  <si>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</si>
  <si>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</si>
  <si>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</si>
  <si>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</si>
  <si>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</si>
  <si>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</si>
  <si>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</si>
  <si>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</si>
  <si>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</si>
  <si>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</si>
  <si>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</si>
  <si>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</si>
  <si>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</si>
  <si>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</si>
  <si>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</si>
  <si>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</si>
  <si>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</si>
  <si>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</si>
  <si>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</si>
  <si>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</si>
  <si>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</si>
  <si>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</si>
  <si>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</si>
  <si>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</si>
  <si>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</si>
  <si>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</si>
  <si>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</si>
  <si>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</si>
  <si>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</si>
  <si>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</si>
  <si>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</si>
  <si>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</si>
  <si>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</si>
  <si>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</si>
  <si>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</si>
  <si>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</si>
  <si>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</si>
  <si>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</si>
  <si>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</si>
  <si>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</si>
  <si>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</si>
  <si>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</si>
  <si>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</si>
  <si>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</si>
  <si>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</si>
  <si>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</si>
  <si>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</si>
  <si>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</si>
  <si>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</si>
  <si>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</si>
  <si>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</si>
  <si>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</si>
  <si>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</si>
  <si>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</si>
  <si>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</si>
  <si>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</si>
  <si>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</si>
  <si>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</si>
  <si>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</si>
  <si>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</si>
  <si>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</si>
  <si>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</si>
  <si>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</si>
  <si>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</si>
  <si>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</si>
  <si>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</si>
  <si>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</si>
  <si>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</si>
  <si>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</si>
  <si>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</si>
  <si>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</si>
  <si>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</si>
  <si>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</si>
  <si>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</si>
  <si>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</si>
  <si>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</si>
  <si>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</si>
  <si>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</si>
  <si>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</si>
  <si>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</si>
  <si>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</si>
  <si>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</si>
  <si>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</si>
  <si>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</si>
  <si>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</si>
  <si>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</si>
  <si>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</si>
  <si>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</si>
  <si>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</si>
  <si>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</si>
  <si>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</si>
  <si>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</si>
  <si>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</si>
  <si>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</si>
  <si>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</si>
  <si>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</si>
  <si>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</si>
  <si>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</si>
  <si>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</si>
  <si>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</si>
  <si>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</si>
  <si>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</si>
  <si>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</si>
  <si>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</si>
  <si>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  <rPh sb="2" eb="4">
      <t>ジョウホウ</t>
    </rPh>
    <phoneticPr fontId="5"/>
  </si>
  <si>
    <t>(単位：円)</t>
  </si>
  <si>
    <t>現金</t>
    <rPh sb="0" eb="2">
      <t>ゲンキン</t>
    </rPh>
    <phoneticPr fontId="4"/>
  </si>
  <si>
    <t>要求払預金
（普通預金等）</t>
    <rPh sb="0" eb="2">
      <t>ヨウキュウ</t>
    </rPh>
    <rPh sb="2" eb="3">
      <t>ハラ</t>
    </rPh>
    <rPh sb="3" eb="5">
      <t>ヨキン</t>
    </rPh>
    <rPh sb="7" eb="9">
      <t>フツウ</t>
    </rPh>
    <rPh sb="9" eb="12">
      <t>ヨキントウ</t>
    </rPh>
    <phoneticPr fontId="4"/>
  </si>
  <si>
    <t>短期投資
（現金同等物）</t>
    <rPh sb="0" eb="2">
      <t>タンキ</t>
    </rPh>
    <rPh sb="2" eb="4">
      <t>トウシ</t>
    </rPh>
    <rPh sb="6" eb="8">
      <t>ゲンキン</t>
    </rPh>
    <rPh sb="8" eb="10">
      <t>ドウトウ</t>
    </rPh>
    <rPh sb="10" eb="11">
      <t>ブツ</t>
    </rPh>
    <phoneticPr fontId="4"/>
  </si>
  <si>
    <t>国庫支出金</t>
    <rPh sb="0" eb="2">
      <t>コッコ</t>
    </rPh>
    <rPh sb="2" eb="5">
      <t>シシュツキン</t>
    </rPh>
    <phoneticPr fontId="5"/>
  </si>
  <si>
    <t>地方税</t>
  </si>
  <si>
    <t>地方譲与税</t>
  </si>
  <si>
    <t>地方交付税</t>
  </si>
  <si>
    <t>地方特例交付金</t>
  </si>
  <si>
    <t>分担金及び負担金</t>
  </si>
  <si>
    <t>臨時的
補助金</t>
    <rPh sb="0" eb="2">
      <t>リンジ</t>
    </rPh>
    <phoneticPr fontId="5"/>
  </si>
  <si>
    <t>県支出金</t>
    <rPh sb="0" eb="1">
      <t>ケン</t>
    </rPh>
    <rPh sb="1" eb="3">
      <t>シシュツ</t>
    </rPh>
    <rPh sb="3" eb="4">
      <t>キン</t>
    </rPh>
    <phoneticPr fontId="5"/>
  </si>
  <si>
    <t>その他</t>
    <rPh sb="2" eb="3">
      <t>タ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</si>
  <si>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</si>
  <si>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退職手当引当金</t>
  </si>
  <si>
    <t>賞与等引当金</t>
  </si>
  <si>
    <t>損失補償等引当金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</si>
  <si>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</si>
  <si>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-</t>
    <phoneticPr fontId="5"/>
  </si>
  <si>
    <t>税等交付金</t>
    <rPh sb="1" eb="2">
      <t>ナド</t>
    </rPh>
    <phoneticPr fontId="5"/>
  </si>
  <si>
    <t>寄付金</t>
    <rPh sb="0" eb="3">
      <t>キフキン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</si>
  <si>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</si>
  <si>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</si>
  <si>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</si>
  <si>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</si>
  <si>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</si>
  <si>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</si>
  <si>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</si>
  <si>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</si>
  <si>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</si>
  <si>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</si>
  <si>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</si>
  <si>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</si>
  <si>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</si>
  <si>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</si>
  <si>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</si>
  <si>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</si>
  <si>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</si>
  <si>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</si>
  <si>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</si>
  <si>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（単位：円）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</si>
  <si>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</si>
  <si>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</si>
  <si>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</si>
  <si>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</si>
  <si>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</si>
  <si>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</si>
  <si>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</si>
  <si>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</si>
  <si>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</si>
  <si>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自治体名：見附市</t>
    <rPh sb="5" eb="8">
      <t>ミツケシ</t>
    </rPh>
    <phoneticPr fontId="5"/>
  </si>
  <si>
    <t>株券</t>
    <rPh sb="0" eb="2">
      <t>カブケン</t>
    </rPh>
    <phoneticPr fontId="4"/>
  </si>
  <si>
    <t>長岡地域土地開発公社出資金</t>
    <rPh sb="0" eb="2">
      <t>ナガオカ</t>
    </rPh>
    <rPh sb="2" eb="4">
      <t>チイキ</t>
    </rPh>
    <rPh sb="4" eb="6">
      <t>トチ</t>
    </rPh>
    <rPh sb="6" eb="8">
      <t>カイハツ</t>
    </rPh>
    <rPh sb="8" eb="10">
      <t>コウシャ</t>
    </rPh>
    <rPh sb="10" eb="13">
      <t>シュッシキン</t>
    </rPh>
    <phoneticPr fontId="5"/>
  </si>
  <si>
    <t>新潟県農業信用基金協会出資金</t>
  </si>
  <si>
    <t>新潟県信用保証協会出捐金</t>
  </si>
  <si>
    <t xml:space="preserve">(社）新潟県私学振興会出資金 </t>
  </si>
  <si>
    <t>新潟県住宅供給公社出資金</t>
  </si>
  <si>
    <t>(公社)新潟県畜産協会出資金</t>
  </si>
  <si>
    <t>(財)新潟県労働者信用基金協会出捐金</t>
  </si>
  <si>
    <t>(社)新潟県農林公社出資金</t>
  </si>
  <si>
    <t>(財)にいがた産業創造機構出捐金</t>
  </si>
  <si>
    <t>(財)日本立地ｾﾝﾀｰﾃｸﾉﾎﾟﾘｽ債務保証基金出捐金</t>
  </si>
  <si>
    <t>(財)新潟県国際交流協会出捐金</t>
  </si>
  <si>
    <t>(福)刈谷田福祉会出捐金</t>
  </si>
  <si>
    <t>(財)砂防フロンティア整備推進機構出捐金</t>
  </si>
  <si>
    <t xml:space="preserve">(財)新潟県都市緑花センター出資金 </t>
  </si>
  <si>
    <t xml:space="preserve">(財)新潟県暴力追放運動推進センター出捐金 </t>
  </si>
  <si>
    <t>(財)新潟県環境保全事業団出捐金</t>
  </si>
  <si>
    <t>中越よつば森林組合出資金</t>
  </si>
  <si>
    <t xml:space="preserve">(福)見附福祉会出捐金 </t>
  </si>
  <si>
    <t>地方公共団体金融機構出資金</t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</si>
  <si>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</si>
  <si>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減債基金</t>
    <rPh sb="0" eb="2">
      <t>ゲンサイ</t>
    </rPh>
    <rPh sb="2" eb="4">
      <t>キキン</t>
    </rPh>
    <phoneticPr fontId="4"/>
  </si>
  <si>
    <t>退職手当基金</t>
    <rPh sb="0" eb="2">
      <t>タイショク</t>
    </rPh>
    <rPh sb="2" eb="4">
      <t>テアテ</t>
    </rPh>
    <rPh sb="4" eb="6">
      <t>キキン</t>
    </rPh>
    <phoneticPr fontId="3"/>
  </si>
  <si>
    <t>総合保健福祉施設等整備基金</t>
    <rPh sb="0" eb="2">
      <t>ソウゴウ</t>
    </rPh>
    <rPh sb="2" eb="4">
      <t>ホケン</t>
    </rPh>
    <rPh sb="4" eb="6">
      <t>フクシ</t>
    </rPh>
    <rPh sb="6" eb="8">
      <t>シセツ</t>
    </rPh>
    <rPh sb="8" eb="9">
      <t>トウ</t>
    </rPh>
    <rPh sb="9" eb="11">
      <t>セイビ</t>
    </rPh>
    <rPh sb="11" eb="13">
      <t>キキン</t>
    </rPh>
    <phoneticPr fontId="3"/>
  </si>
  <si>
    <t>教育施設建設基金</t>
    <rPh sb="0" eb="2">
      <t>キョウイク</t>
    </rPh>
    <rPh sb="2" eb="4">
      <t>シセツ</t>
    </rPh>
    <rPh sb="4" eb="6">
      <t>ケンセツ</t>
    </rPh>
    <rPh sb="6" eb="8">
      <t>キキン</t>
    </rPh>
    <phoneticPr fontId="3"/>
  </si>
  <si>
    <t>公園等整備基金</t>
    <rPh sb="0" eb="2">
      <t>コウエン</t>
    </rPh>
    <rPh sb="2" eb="3">
      <t>トウ</t>
    </rPh>
    <rPh sb="3" eb="5">
      <t>セイビ</t>
    </rPh>
    <rPh sb="5" eb="7">
      <t>キキン</t>
    </rPh>
    <phoneticPr fontId="3"/>
  </si>
  <si>
    <t>見附小学校図書購入事業事業基金</t>
    <rPh sb="0" eb="2">
      <t>ミツケ</t>
    </rPh>
    <rPh sb="2" eb="5">
      <t>ショウガッコウ</t>
    </rPh>
    <rPh sb="5" eb="7">
      <t>トショ</t>
    </rPh>
    <rPh sb="7" eb="9">
      <t>コウニュウ</t>
    </rPh>
    <rPh sb="9" eb="11">
      <t>ジギョウ</t>
    </rPh>
    <rPh sb="11" eb="13">
      <t>ジギョウ</t>
    </rPh>
    <rPh sb="13" eb="15">
      <t>キキン</t>
    </rPh>
    <phoneticPr fontId="3"/>
  </si>
  <si>
    <t>芸術文化振興基金</t>
    <rPh sb="0" eb="2">
      <t>ゲイジュツ</t>
    </rPh>
    <rPh sb="2" eb="4">
      <t>ブンカ</t>
    </rPh>
    <rPh sb="4" eb="6">
      <t>シンコウ</t>
    </rPh>
    <rPh sb="6" eb="8">
      <t>キキン</t>
    </rPh>
    <phoneticPr fontId="3"/>
  </si>
  <si>
    <t>ボランティア活動推進基金</t>
    <rPh sb="6" eb="8">
      <t>カツドウ</t>
    </rPh>
    <rPh sb="8" eb="10">
      <t>スイシン</t>
    </rPh>
    <rPh sb="10" eb="12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</si>
  <si>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</si>
  <si>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国際交流基金</t>
    <rPh sb="0" eb="2">
      <t>コクサイ</t>
    </rPh>
    <rPh sb="2" eb="4">
      <t>コウリュウ</t>
    </rPh>
    <rPh sb="4" eb="6">
      <t>キキン</t>
    </rPh>
    <phoneticPr fontId="3"/>
  </si>
  <si>
    <t>ふるさと農村活性化基金</t>
    <rPh sb="4" eb="6">
      <t>ノウソン</t>
    </rPh>
    <rPh sb="6" eb="8">
      <t>カッセイ</t>
    </rPh>
    <rPh sb="8" eb="9">
      <t>カ</t>
    </rPh>
    <rPh sb="9" eb="11">
      <t>キキン</t>
    </rPh>
    <phoneticPr fontId="3"/>
  </si>
  <si>
    <t>防災まちづくり基金</t>
    <rPh sb="0" eb="2">
      <t>ボウサイ</t>
    </rPh>
    <rPh sb="7" eb="9">
      <t>キキン</t>
    </rPh>
    <phoneticPr fontId="3"/>
  </si>
  <si>
    <t>ふるさと応援基金</t>
    <rPh sb="4" eb="6">
      <t>オウエン</t>
    </rPh>
    <rPh sb="6" eb="8">
      <t>キキン</t>
    </rPh>
    <phoneticPr fontId="3"/>
  </si>
  <si>
    <t>森林環境整備基金</t>
    <rPh sb="0" eb="6">
      <t>シンリンカンキョウセイビ</t>
    </rPh>
    <rPh sb="6" eb="8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</si>
  <si>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</si>
  <si>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奨学金基金</t>
    <rPh sb="0" eb="3">
      <t>ショウガクキン</t>
    </rPh>
    <rPh sb="3" eb="5">
      <t>キキン</t>
    </rPh>
    <phoneticPr fontId="3"/>
  </si>
  <si>
    <t>旅券印紙・証紙購買基金</t>
    <rPh sb="0" eb="2">
      <t>リョケン</t>
    </rPh>
    <rPh sb="2" eb="4">
      <t>インシ</t>
    </rPh>
    <rPh sb="5" eb="7">
      <t>ショウシ</t>
    </rPh>
    <rPh sb="7" eb="9">
      <t>コウバイ</t>
    </rPh>
    <rPh sb="9" eb="11">
      <t>キキン</t>
    </rPh>
    <phoneticPr fontId="3"/>
  </si>
  <si>
    <t>年度：令和3年度</t>
    <phoneticPr fontId="5"/>
  </si>
  <si>
    <t>市民税（個人）</t>
    <rPh sb="0" eb="3">
      <t>シミンゼイ</t>
    </rPh>
    <rPh sb="4" eb="6">
      <t>コジン</t>
    </rPh>
    <phoneticPr fontId="5"/>
  </si>
  <si>
    <t>市民税（法人）</t>
    <rPh sb="0" eb="3">
      <t>シミンゼイ</t>
    </rPh>
    <rPh sb="4" eb="6">
      <t>ホウジン</t>
    </rPh>
    <phoneticPr fontId="5"/>
  </si>
  <si>
    <t>固定資産税</t>
    <rPh sb="0" eb="2">
      <t>コテイ</t>
    </rPh>
    <rPh sb="2" eb="5">
      <t>シサンゼイ</t>
    </rPh>
    <phoneticPr fontId="5"/>
  </si>
  <si>
    <t>軽自動車税</t>
    <rPh sb="0" eb="4">
      <t>ケイジドウシャ</t>
    </rPh>
    <rPh sb="4" eb="5">
      <t>ゼイ</t>
    </rPh>
    <phoneticPr fontId="5"/>
  </si>
  <si>
    <t>都市計画税</t>
    <rPh sb="0" eb="2">
      <t>トシ</t>
    </rPh>
    <rPh sb="2" eb="4">
      <t>ケイカク</t>
    </rPh>
    <rPh sb="4" eb="5">
      <t>ゼイ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</si>
  <si>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</si>
  <si>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</si>
  <si>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諸収入</t>
    <rPh sb="0" eb="1">
      <t>ショ</t>
    </rPh>
    <rPh sb="1" eb="3">
      <t>シュウニュウ</t>
    </rPh>
    <phoneticPr fontId="4"/>
  </si>
  <si>
    <t>見附市保育所等施設整備事業補助金</t>
  </si>
  <si>
    <t>つぐみ幼稚園</t>
  </si>
  <si>
    <t>子育て世帯への臨時特別給付</t>
  </si>
  <si>
    <t>私立幼稚園・認定こども園施設型給付費負担金</t>
  </si>
  <si>
    <t>療養給付負担金</t>
  </si>
  <si>
    <t>住民税非課税世帯等臨時特別給付金</t>
  </si>
  <si>
    <t>認定こども園・小規模保育施設施設型給付費負担金</t>
  </si>
  <si>
    <t>多面的機能支払補助金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</si>
</sst>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_ * #,##0_ ;[Red]_ * \-#,##0_ ;_ * &quot;-&quot;_ ;_ @_ "/>
    <numFmt numFmtId="178" formatCode="_ * #,##0_ ;[Black]_ * \△#,##0_ ;_ * &quot;-&quot;_ ;_ @_ "/>
  </numFmts>
  <fonts count="9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6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B4EE-A446-4093-8ABC-E344EE884BC0}">
  <dimension ref="A1:H23"/>
  <sheetViews>
    <sheetView tabSelected="1" zoomScale="70" zoomScaleNormal="70" workbookViewId="0"/>
  </sheetViews>
  <sheetFormatPr defaultColWidth="8.9140625" defaultRowHeight="11" x14ac:dyDescent="0.2"/>
  <cols>
    <col min="1" max="1" width="30.83203125" style="4" customWidth="1"/>
    <col min="2" max="8" width="15.83203125" style="4" customWidth="1"/>
    <col min="9" max="16384" width="8.9140625" style="4"/>
  </cols>
  <sheetData>
    <row r="1" spans="1:8" ht="21" x14ac:dyDescent="0.2">
      <c r="A1" s="29" t="s">
        <v>160</v>
      </c>
      <c r="B1" s="29"/>
      <c r="C1" s="29"/>
      <c r="D1" s="29"/>
      <c r="E1" s="29"/>
      <c r="F1" s="29"/>
      <c r="G1" s="29"/>
      <c r="H1" s="29"/>
    </row>
    <row r="2" spans="1:8" ht="13" x14ac:dyDescent="0.2">
      <c r="A2" s="7" t="s">
        <v>169</v>
      </c>
      <c r="B2" s="7"/>
      <c r="C2" s="7"/>
      <c r="D2" s="7"/>
      <c r="E2" s="7"/>
      <c r="F2" s="7"/>
      <c r="G2" s="7"/>
      <c r="H2" s="7"/>
    </row>
    <row r="3" spans="1:8" ht="13" x14ac:dyDescent="0.2">
      <c r="A3" s="7" t="s">
        <v>208</v>
      </c>
      <c r="B3" s="7"/>
      <c r="C3" s="7"/>
      <c r="D3" s="7"/>
      <c r="E3" s="7"/>
      <c r="F3" s="7"/>
      <c r="G3" s="7"/>
      <c r="H3" s="7"/>
    </row>
    <row r="4" spans="1:8" ht="13" x14ac:dyDescent="0.2">
      <c r="A4" s="7"/>
      <c r="B4" s="7"/>
      <c r="C4" s="7"/>
      <c r="D4" s="7"/>
      <c r="E4" s="7"/>
      <c r="F4" s="7"/>
      <c r="G4" s="7"/>
      <c r="H4" s="6" t="s">
        <v>159</v>
      </c>
    </row>
    <row r="5" spans="1:8" ht="33" x14ac:dyDescent="0.2">
      <c r="A5" s="28" t="s">
        <v>90</v>
      </c>
      <c r="B5" s="27" t="s">
        <v>158</v>
      </c>
      <c r="C5" s="27" t="s">
        <v>157</v>
      </c>
      <c r="D5" s="27" t="s">
        <v>156</v>
      </c>
      <c r="E5" s="27" t="s">
        <v>155</v>
      </c>
      <c r="F5" s="27" t="s">
        <v>154</v>
      </c>
      <c r="G5" s="27" t="s">
        <v>153</v>
      </c>
      <c r="H5" s="27" t="s">
        <v>152</v>
      </c>
    </row>
    <row r="6" spans="1:8" x14ac:dyDescent="0.2">
      <c r="A6" s="5" t="s">
        <v>151</v>
      </c>
      <c r="B6" s="30">
        <v>49535536898</v>
      </c>
      <c r="C6" s="30">
        <v>241106130</v>
      </c>
      <c r="D6" s="30">
        <v>0</v>
      </c>
      <c r="E6" s="30">
        <v>49776643028</v>
      </c>
      <c r="F6" s="30">
        <v>19187747522</v>
      </c>
      <c r="G6" s="30">
        <v>936191476</v>
      </c>
      <c r="H6" s="30">
        <v>30588895506</v>
      </c>
    </row>
    <row r="7" spans="1:8" x14ac:dyDescent="0.2">
      <c r="A7" s="5" t="s">
        <v>145</v>
      </c>
      <c r="B7" s="30">
        <v>11018977556</v>
      </c>
      <c r="C7" s="30">
        <v>18246102</v>
      </c>
      <c r="D7" s="30">
        <v>0</v>
      </c>
      <c r="E7" s="30">
        <v>11037223658</v>
      </c>
      <c r="F7" s="30">
        <v>0</v>
      </c>
      <c r="G7" s="30">
        <v>0</v>
      </c>
      <c r="H7" s="30">
        <v>11037223658</v>
      </c>
    </row>
    <row r="8" spans="1:8" x14ac:dyDescent="0.2">
      <c r="A8" s="5" t="s">
        <v>150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  <row r="9" spans="1:8" x14ac:dyDescent="0.2">
      <c r="A9" s="5" t="s">
        <v>144</v>
      </c>
      <c r="B9" s="30">
        <v>32691447495</v>
      </c>
      <c r="C9" s="30">
        <v>152258528</v>
      </c>
      <c r="D9" s="30">
        <v>0</v>
      </c>
      <c r="E9" s="30">
        <v>32843706023</v>
      </c>
      <c r="F9" s="30">
        <v>18004396696</v>
      </c>
      <c r="G9" s="30">
        <v>837125198</v>
      </c>
      <c r="H9" s="30">
        <v>14839309327</v>
      </c>
    </row>
    <row r="10" spans="1:8" x14ac:dyDescent="0.2">
      <c r="A10" s="5" t="s">
        <v>143</v>
      </c>
      <c r="B10" s="30">
        <v>1805563247</v>
      </c>
      <c r="C10" s="30">
        <v>70601500</v>
      </c>
      <c r="D10" s="30">
        <v>0</v>
      </c>
      <c r="E10" s="30">
        <v>1876164747</v>
      </c>
      <c r="F10" s="30">
        <v>1183350826</v>
      </c>
      <c r="G10" s="30">
        <v>99066278</v>
      </c>
      <c r="H10" s="30">
        <v>692813921</v>
      </c>
    </row>
    <row r="11" spans="1:8" x14ac:dyDescent="0.2">
      <c r="A11" s="5" t="s">
        <v>149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</row>
    <row r="12" spans="1:8" x14ac:dyDescent="0.2">
      <c r="A12" s="5" t="s">
        <v>148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x14ac:dyDescent="0.2">
      <c r="A13" s="5" t="s">
        <v>147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1:8" x14ac:dyDescent="0.2">
      <c r="A14" s="5" t="s">
        <v>61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x14ac:dyDescent="0.2">
      <c r="A15" s="5" t="s">
        <v>142</v>
      </c>
      <c r="B15" s="30">
        <v>4019548600</v>
      </c>
      <c r="C15" s="30">
        <v>0</v>
      </c>
      <c r="D15" s="30">
        <v>0</v>
      </c>
      <c r="E15" s="30">
        <v>4019548600</v>
      </c>
      <c r="F15" s="30">
        <v>0</v>
      </c>
      <c r="G15" s="30">
        <v>0</v>
      </c>
      <c r="H15" s="30">
        <v>4019548600</v>
      </c>
    </row>
    <row r="16" spans="1:8" x14ac:dyDescent="0.2">
      <c r="A16" s="5" t="s">
        <v>146</v>
      </c>
      <c r="B16" s="30">
        <v>11364700330</v>
      </c>
      <c r="C16" s="30">
        <v>436537590</v>
      </c>
      <c r="D16" s="30">
        <v>0</v>
      </c>
      <c r="E16" s="30">
        <v>11801237920</v>
      </c>
      <c r="F16" s="30">
        <v>4439323315</v>
      </c>
      <c r="G16" s="30">
        <v>353293252</v>
      </c>
      <c r="H16" s="30">
        <v>7361914605</v>
      </c>
    </row>
    <row r="17" spans="1:8" x14ac:dyDescent="0.2">
      <c r="A17" s="5" t="s">
        <v>145</v>
      </c>
      <c r="B17" s="30">
        <v>700776865</v>
      </c>
      <c r="C17" s="30">
        <v>241443</v>
      </c>
      <c r="D17" s="30">
        <v>0</v>
      </c>
      <c r="E17" s="30">
        <v>701018308</v>
      </c>
      <c r="F17" s="30">
        <v>0</v>
      </c>
      <c r="G17" s="30">
        <v>0</v>
      </c>
      <c r="H17" s="30">
        <v>701018308</v>
      </c>
    </row>
    <row r="18" spans="1:8" x14ac:dyDescent="0.2">
      <c r="A18" s="5" t="s">
        <v>144</v>
      </c>
      <c r="B18" s="30">
        <v>456700227</v>
      </c>
      <c r="C18" s="30">
        <v>0</v>
      </c>
      <c r="D18" s="30">
        <v>0</v>
      </c>
      <c r="E18" s="30">
        <v>456700227</v>
      </c>
      <c r="F18" s="30">
        <v>223962167</v>
      </c>
      <c r="G18" s="30">
        <v>13327832</v>
      </c>
      <c r="H18" s="30">
        <v>232738060</v>
      </c>
    </row>
    <row r="19" spans="1:8" x14ac:dyDescent="0.2">
      <c r="A19" s="5" t="s">
        <v>143</v>
      </c>
      <c r="B19" s="30">
        <v>9950459363</v>
      </c>
      <c r="C19" s="30">
        <v>413559147</v>
      </c>
      <c r="D19" s="30">
        <v>0</v>
      </c>
      <c r="E19" s="30">
        <v>10364018510</v>
      </c>
      <c r="F19" s="30">
        <v>4214306313</v>
      </c>
      <c r="G19" s="30">
        <v>339754453</v>
      </c>
      <c r="H19" s="30">
        <v>6149712197</v>
      </c>
    </row>
    <row r="20" spans="1:8" x14ac:dyDescent="0.2">
      <c r="A20" s="5" t="s">
        <v>61</v>
      </c>
      <c r="B20" s="30">
        <v>10548360</v>
      </c>
      <c r="C20" s="30">
        <v>0</v>
      </c>
      <c r="D20" s="30">
        <v>0</v>
      </c>
      <c r="E20" s="30">
        <v>10548360</v>
      </c>
      <c r="F20" s="30">
        <v>1054835</v>
      </c>
      <c r="G20" s="30">
        <v>210967</v>
      </c>
      <c r="H20" s="30">
        <v>9493525</v>
      </c>
    </row>
    <row r="21" spans="1:8" x14ac:dyDescent="0.2">
      <c r="A21" s="5" t="s">
        <v>142</v>
      </c>
      <c r="B21" s="30">
        <v>246215515</v>
      </c>
      <c r="C21" s="30">
        <v>22737000</v>
      </c>
      <c r="D21" s="30">
        <v>0</v>
      </c>
      <c r="E21" s="30">
        <v>268952515</v>
      </c>
      <c r="F21" s="30">
        <v>0</v>
      </c>
      <c r="G21" s="30">
        <v>0</v>
      </c>
      <c r="H21" s="30">
        <v>268952515</v>
      </c>
    </row>
    <row r="22" spans="1:8" x14ac:dyDescent="0.2">
      <c r="A22" s="5" t="s">
        <v>141</v>
      </c>
      <c r="B22" s="30">
        <v>4060451480</v>
      </c>
      <c r="C22" s="30">
        <v>15262847</v>
      </c>
      <c r="D22" s="30">
        <v>0</v>
      </c>
      <c r="E22" s="30">
        <v>4075714327</v>
      </c>
      <c r="F22" s="30">
        <v>2792050716</v>
      </c>
      <c r="G22" s="30">
        <v>283870629</v>
      </c>
      <c r="H22" s="30">
        <v>1283663611</v>
      </c>
    </row>
    <row r="23" spans="1:8" x14ac:dyDescent="0.2">
      <c r="A23" s="5" t="s">
        <v>10</v>
      </c>
      <c r="B23" s="30">
        <v>64960688708</v>
      </c>
      <c r="C23" s="30">
        <v>692906567</v>
      </c>
      <c r="D23" s="30">
        <v>0</v>
      </c>
      <c r="E23" s="30">
        <v>65653595275</v>
      </c>
      <c r="F23" s="30">
        <v>26419121553</v>
      </c>
      <c r="G23" s="30">
        <v>1573355357</v>
      </c>
      <c r="H23" s="30">
        <v>39234473722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10" width="12.83203125" style="4" customWidth="1"/>
    <col min="11" max="16384" width="8.9140625" style="4"/>
  </cols>
  <sheetData>
    <row r="1" spans="1:10" ht="21" x14ac:dyDescent="0.3">
      <c r="A1" s="8" t="s">
        <v>76</v>
      </c>
    </row>
    <row r="2" spans="1:10" ht="13" x14ac:dyDescent="0.2">
      <c r="A2" s="7" t="str">
        <f>有形固定資産の明細!A2</f>
        <v>自治体名：見附市</v>
      </c>
    </row>
    <row r="3" spans="1:10" ht="13" x14ac:dyDescent="0.2">
      <c r="A3" s="7" t="str">
        <f>有形固定資産の明細!A3</f>
        <v>年度：令和3年度</v>
      </c>
    </row>
    <row r="4" spans="1:10" ht="13" x14ac:dyDescent="0.2">
      <c r="J4" s="6" t="s">
        <v>119</v>
      </c>
    </row>
    <row r="5" spans="1:10" ht="22.5" customHeight="1" x14ac:dyDescent="0.2">
      <c r="A5" s="11" t="s">
        <v>46</v>
      </c>
      <c r="B5" s="1" t="s">
        <v>77</v>
      </c>
      <c r="C5" s="2" t="s">
        <v>78</v>
      </c>
      <c r="D5" s="2" t="s">
        <v>79</v>
      </c>
      <c r="E5" s="2" t="s">
        <v>80</v>
      </c>
      <c r="F5" s="2" t="s">
        <v>81</v>
      </c>
      <c r="G5" s="2" t="s">
        <v>82</v>
      </c>
      <c r="H5" s="2" t="s">
        <v>83</v>
      </c>
      <c r="I5" s="2" t="s">
        <v>84</v>
      </c>
      <c r="J5" s="1" t="s">
        <v>85</v>
      </c>
    </row>
    <row r="6" spans="1:10" ht="18" customHeight="1" x14ac:dyDescent="0.2">
      <c r="A6" s="23">
        <f>SUM(B6:J6)</f>
        <v>20882251970</v>
      </c>
      <c r="B6" s="21">
        <v>1737380154</v>
      </c>
      <c r="C6" s="21">
        <v>1683524000</v>
      </c>
      <c r="D6" s="21">
        <v>1624917000</v>
      </c>
      <c r="E6" s="21">
        <v>1593552000</v>
      </c>
      <c r="F6" s="21">
        <v>1513526000</v>
      </c>
      <c r="G6" s="21">
        <v>5985730000</v>
      </c>
      <c r="H6" s="21">
        <v>6743622816</v>
      </c>
      <c r="I6" s="21">
        <v>0</v>
      </c>
      <c r="J6" s="21">
        <v>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2" width="112.83203125" style="4" customWidth="1"/>
    <col min="3" max="16384" width="8.9140625" style="4"/>
  </cols>
  <sheetData>
    <row r="1" spans="1:2" ht="21" x14ac:dyDescent="0.3">
      <c r="A1" s="8" t="s">
        <v>86</v>
      </c>
    </row>
    <row r="2" spans="1:2" ht="13" x14ac:dyDescent="0.2">
      <c r="A2" s="7" t="str">
        <f>有形固定資産の明細!A2</f>
        <v>自治体名：見附市</v>
      </c>
    </row>
    <row r="3" spans="1:2" ht="13" x14ac:dyDescent="0.2">
      <c r="A3" s="7" t="str">
        <f>有形固定資産の明細!A3</f>
        <v>年度：令和3年度</v>
      </c>
    </row>
    <row r="4" spans="1:2" ht="13" x14ac:dyDescent="0.2">
      <c r="B4" s="6" t="s">
        <v>119</v>
      </c>
    </row>
    <row r="5" spans="1:2" ht="22.5" customHeight="1" x14ac:dyDescent="0.2">
      <c r="A5" s="14" t="s">
        <v>87</v>
      </c>
      <c r="B5" s="1" t="s">
        <v>88</v>
      </c>
    </row>
    <row r="6" spans="1:2" ht="18" customHeight="1" x14ac:dyDescent="0.2">
      <c r="A6" s="23">
        <v>0</v>
      </c>
      <c r="B6" s="9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zoomScale="70" zoomScaleNormal="70" workbookViewId="0"/>
  </sheetViews>
  <sheetFormatPr defaultColWidth="8.9140625" defaultRowHeight="11" x14ac:dyDescent="0.2"/>
  <cols>
    <col min="1" max="1" width="18.83203125" style="4" customWidth="1"/>
    <col min="2" max="6" width="20.83203125" style="4" customWidth="1"/>
    <col min="7" max="16384" width="8.9140625" style="4"/>
  </cols>
  <sheetData>
    <row r="1" spans="1:6" ht="21" x14ac:dyDescent="0.3">
      <c r="A1" s="8" t="s">
        <v>89</v>
      </c>
    </row>
    <row r="2" spans="1:6" ht="13" x14ac:dyDescent="0.2">
      <c r="A2" s="7" t="str">
        <f>有形固定資産の明細!A2</f>
        <v>自治体名：見附市</v>
      </c>
    </row>
    <row r="3" spans="1:6" ht="13" x14ac:dyDescent="0.2">
      <c r="A3" s="7" t="str">
        <f>有形固定資産の明細!A3</f>
        <v>年度：令和3年度</v>
      </c>
    </row>
    <row r="4" spans="1:6" ht="13" x14ac:dyDescent="0.2">
      <c r="F4" s="6" t="s">
        <v>119</v>
      </c>
    </row>
    <row r="5" spans="1:6" ht="22.5" customHeight="1" x14ac:dyDescent="0.2">
      <c r="A5" s="33" t="s">
        <v>90</v>
      </c>
      <c r="B5" s="33" t="s">
        <v>91</v>
      </c>
      <c r="C5" s="33" t="s">
        <v>92</v>
      </c>
      <c r="D5" s="33" t="s">
        <v>93</v>
      </c>
      <c r="E5" s="33"/>
      <c r="F5" s="33" t="s">
        <v>94</v>
      </c>
    </row>
    <row r="6" spans="1:6" ht="22.5" customHeight="1" x14ac:dyDescent="0.2">
      <c r="A6" s="33"/>
      <c r="B6" s="33"/>
      <c r="C6" s="33"/>
      <c r="D6" s="1" t="s">
        <v>95</v>
      </c>
      <c r="E6" s="1" t="s">
        <v>30</v>
      </c>
      <c r="F6" s="33"/>
    </row>
    <row r="7" spans="1:6" ht="18" customHeight="1" x14ac:dyDescent="0.2">
      <c r="A7" s="5" t="s">
        <v>132</v>
      </c>
      <c r="B7" s="21">
        <v>18219687</v>
      </c>
      <c r="C7" s="21">
        <v>594150</v>
      </c>
      <c r="D7" s="21">
        <v>1028109</v>
      </c>
      <c r="E7" s="21">
        <v>0</v>
      </c>
      <c r="F7" s="21">
        <f>B7+C7-D7-E7</f>
        <v>17785728</v>
      </c>
    </row>
    <row r="8" spans="1:6" ht="18" customHeight="1" x14ac:dyDescent="0.2">
      <c r="A8" s="5" t="s">
        <v>133</v>
      </c>
      <c r="B8" s="21">
        <v>2029490102</v>
      </c>
      <c r="C8" s="21">
        <v>198414732</v>
      </c>
      <c r="D8" s="21">
        <v>133724834</v>
      </c>
      <c r="E8" s="21">
        <v>0</v>
      </c>
      <c r="F8" s="21">
        <f t="shared" ref="F8:F11" si="0">B8+C8-D8-E8</f>
        <v>2094180000</v>
      </c>
    </row>
    <row r="9" spans="1:6" ht="18" customHeight="1" x14ac:dyDescent="0.2">
      <c r="A9" s="5" t="s">
        <v>134</v>
      </c>
      <c r="B9" s="21">
        <v>176144107</v>
      </c>
      <c r="C9" s="21">
        <v>140024215</v>
      </c>
      <c r="D9" s="21">
        <v>176144107</v>
      </c>
      <c r="E9" s="21">
        <v>0</v>
      </c>
      <c r="F9" s="21">
        <f t="shared" si="0"/>
        <v>140024215</v>
      </c>
    </row>
    <row r="10" spans="1:6" ht="18" customHeight="1" x14ac:dyDescent="0.2">
      <c r="A10" s="5" t="s">
        <v>135</v>
      </c>
      <c r="B10" s="21">
        <v>0</v>
      </c>
      <c r="C10" s="21">
        <v>0</v>
      </c>
      <c r="D10" s="21">
        <v>0</v>
      </c>
      <c r="E10" s="21">
        <v>0</v>
      </c>
      <c r="F10" s="21">
        <f t="shared" si="0"/>
        <v>0</v>
      </c>
    </row>
    <row r="11" spans="1:6" ht="18" customHeight="1" x14ac:dyDescent="0.2">
      <c r="A11" s="5" t="s">
        <v>136</v>
      </c>
      <c r="B11" s="21">
        <v>0</v>
      </c>
      <c r="C11" s="21">
        <v>0</v>
      </c>
      <c r="D11" s="21">
        <v>0</v>
      </c>
      <c r="E11" s="21">
        <v>0</v>
      </c>
      <c r="F11" s="21">
        <f t="shared" si="0"/>
        <v>0</v>
      </c>
    </row>
    <row r="12" spans="1:6" ht="18" customHeight="1" x14ac:dyDescent="0.2">
      <c r="A12" s="3" t="s">
        <v>10</v>
      </c>
      <c r="B12" s="21">
        <f>SUM(B7:B11)</f>
        <v>2223853896</v>
      </c>
      <c r="C12" s="21">
        <f t="shared" ref="C12:F12" si="1">SUM(C7:C11)</f>
        <v>339033097</v>
      </c>
      <c r="D12" s="21">
        <f t="shared" si="1"/>
        <v>310897050</v>
      </c>
      <c r="E12" s="21">
        <f t="shared" si="1"/>
        <v>0</v>
      </c>
      <c r="F12" s="21">
        <f t="shared" si="1"/>
        <v>2251989943</v>
      </c>
    </row>
  </sheetData>
  <mergeCells count="5">
    <mergeCell ref="A5:A6"/>
    <mergeCell ref="B5:B6"/>
    <mergeCell ref="C5:C6"/>
    <mergeCell ref="F5:F6"/>
    <mergeCell ref="D5:E5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"/>
  <sheetViews>
    <sheetView zoomScale="70" zoomScaleNormal="70" workbookViewId="0"/>
  </sheetViews>
  <sheetFormatPr defaultColWidth="8.9140625" defaultRowHeight="11" x14ac:dyDescent="0.2"/>
  <cols>
    <col min="1" max="1" width="25.83203125" style="4" customWidth="1"/>
    <col min="2" max="2" width="43.5" style="4" bestFit="1" customWidth="1"/>
    <col min="3" max="5" width="16.83203125" style="4" customWidth="1"/>
    <col min="6" max="16384" width="8.9140625" style="4"/>
  </cols>
  <sheetData>
    <row r="1" spans="1:5" ht="21" x14ac:dyDescent="0.3">
      <c r="A1" s="8" t="s">
        <v>96</v>
      </c>
    </row>
    <row r="2" spans="1:5" ht="13" x14ac:dyDescent="0.2">
      <c r="A2" s="7" t="str">
        <f>有形固定資産の明細!A2</f>
        <v>自治体名：見附市</v>
      </c>
    </row>
    <row r="3" spans="1:5" ht="13" x14ac:dyDescent="0.2">
      <c r="A3" s="7" t="str">
        <f>有形固定資産の明細!A3</f>
        <v>年度：令和3年度</v>
      </c>
    </row>
    <row r="4" spans="1:5" ht="13" x14ac:dyDescent="0.2">
      <c r="E4" s="6" t="s">
        <v>119</v>
      </c>
    </row>
    <row r="5" spans="1:5" ht="22.5" customHeight="1" x14ac:dyDescent="0.2">
      <c r="A5" s="1" t="s">
        <v>90</v>
      </c>
      <c r="B5" s="1" t="s">
        <v>97</v>
      </c>
      <c r="C5" s="1" t="s">
        <v>98</v>
      </c>
      <c r="D5" s="1" t="s">
        <v>99</v>
      </c>
      <c r="E5" s="1" t="s">
        <v>100</v>
      </c>
    </row>
    <row r="6" spans="1:5" ht="18" customHeight="1" x14ac:dyDescent="0.2">
      <c r="A6" s="36" t="s">
        <v>101</v>
      </c>
      <c r="B6" s="9" t="s">
        <v>217</v>
      </c>
      <c r="C6" s="9" t="s">
        <v>218</v>
      </c>
      <c r="D6" s="21">
        <v>203731000</v>
      </c>
      <c r="E6" s="9"/>
    </row>
    <row r="7" spans="1:5" ht="18" customHeight="1" x14ac:dyDescent="0.2">
      <c r="A7" s="36"/>
      <c r="B7" s="9" t="s">
        <v>131</v>
      </c>
      <c r="C7" s="9"/>
      <c r="D7" s="21">
        <v>21709000</v>
      </c>
      <c r="E7" s="9"/>
    </row>
    <row r="8" spans="1:5" ht="18" customHeight="1" x14ac:dyDescent="0.2">
      <c r="A8" s="37"/>
      <c r="B8" s="3" t="s">
        <v>102</v>
      </c>
      <c r="C8" s="19"/>
      <c r="D8" s="21">
        <f>SUM(D6:D7)</f>
        <v>225440000</v>
      </c>
      <c r="E8" s="19"/>
    </row>
    <row r="9" spans="1:5" ht="18" customHeight="1" x14ac:dyDescent="0.2">
      <c r="A9" s="38" t="s">
        <v>103</v>
      </c>
      <c r="B9" s="9" t="s">
        <v>219</v>
      </c>
      <c r="C9" s="9"/>
      <c r="D9" s="21">
        <v>561200000</v>
      </c>
      <c r="E9" s="9"/>
    </row>
    <row r="10" spans="1:5" ht="18" customHeight="1" x14ac:dyDescent="0.2">
      <c r="A10" s="38"/>
      <c r="B10" s="9" t="s">
        <v>220</v>
      </c>
      <c r="C10" s="9"/>
      <c r="D10" s="21">
        <v>423754249</v>
      </c>
      <c r="E10" s="9"/>
    </row>
    <row r="11" spans="1:5" ht="18" customHeight="1" x14ac:dyDescent="0.2">
      <c r="A11" s="38"/>
      <c r="B11" s="9" t="s">
        <v>221</v>
      </c>
      <c r="C11" s="9"/>
      <c r="D11" s="21">
        <v>372550965</v>
      </c>
      <c r="E11" s="9"/>
    </row>
    <row r="12" spans="1:5" ht="18" customHeight="1" x14ac:dyDescent="0.2">
      <c r="A12" s="38"/>
      <c r="B12" s="9" t="s">
        <v>222</v>
      </c>
      <c r="C12" s="9"/>
      <c r="D12" s="21">
        <v>258200000</v>
      </c>
      <c r="E12" s="9"/>
    </row>
    <row r="13" spans="1:5" ht="18" customHeight="1" x14ac:dyDescent="0.2">
      <c r="A13" s="38"/>
      <c r="B13" s="9" t="s">
        <v>223</v>
      </c>
      <c r="C13" s="9"/>
      <c r="D13" s="21">
        <v>249893124</v>
      </c>
      <c r="E13" s="9"/>
    </row>
    <row r="14" spans="1:5" ht="18" customHeight="1" x14ac:dyDescent="0.2">
      <c r="A14" s="38"/>
      <c r="B14" s="9" t="s">
        <v>224</v>
      </c>
      <c r="C14" s="9"/>
      <c r="D14" s="21">
        <v>148997336</v>
      </c>
      <c r="E14" s="9"/>
    </row>
    <row r="15" spans="1:5" ht="18" customHeight="1" x14ac:dyDescent="0.2">
      <c r="A15" s="38"/>
      <c r="B15" s="9" t="s">
        <v>131</v>
      </c>
      <c r="C15" s="9"/>
      <c r="D15" s="21">
        <f>D16-SUM(D9:D14)</f>
        <v>1167639487</v>
      </c>
      <c r="E15" s="9"/>
    </row>
    <row r="16" spans="1:5" ht="18" customHeight="1" x14ac:dyDescent="0.2">
      <c r="A16" s="37"/>
      <c r="B16" s="3" t="s">
        <v>102</v>
      </c>
      <c r="C16" s="19"/>
      <c r="D16" s="21">
        <f>D17-D8</f>
        <v>3182235161</v>
      </c>
      <c r="E16" s="19"/>
    </row>
    <row r="17" spans="1:5" ht="18" customHeight="1" x14ac:dyDescent="0.2">
      <c r="A17" s="3" t="s">
        <v>10</v>
      </c>
      <c r="B17" s="19"/>
      <c r="C17" s="19"/>
      <c r="D17" s="21">
        <v>3407675161</v>
      </c>
      <c r="E17" s="19"/>
    </row>
  </sheetData>
  <mergeCells count="2">
    <mergeCell ref="A6:A8"/>
    <mergeCell ref="A9:A1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zoomScale="70" zoomScaleNormal="70" workbookViewId="0"/>
  </sheetViews>
  <sheetFormatPr defaultColWidth="8.9140625" defaultRowHeight="11" x14ac:dyDescent="0.2"/>
  <cols>
    <col min="1" max="1" width="28.83203125" style="4" customWidth="1"/>
    <col min="2" max="3" width="24.83203125" style="4" customWidth="1"/>
    <col min="4" max="4" width="28.83203125" style="4" customWidth="1"/>
    <col min="5" max="5" width="24.83203125" style="4" customWidth="1"/>
    <col min="6" max="16384" width="8.9140625" style="4"/>
  </cols>
  <sheetData>
    <row r="1" spans="1:5" ht="21" x14ac:dyDescent="0.3">
      <c r="A1" s="8" t="s">
        <v>104</v>
      </c>
    </row>
    <row r="2" spans="1:5" ht="13" x14ac:dyDescent="0.2">
      <c r="A2" s="7" t="str">
        <f>有形固定資産の明細!A2</f>
        <v>自治体名：見附市</v>
      </c>
    </row>
    <row r="3" spans="1:5" ht="13" x14ac:dyDescent="0.2">
      <c r="A3" s="7" t="str">
        <f>有形固定資産の明細!A3</f>
        <v>年度：令和3年度</v>
      </c>
    </row>
    <row r="4" spans="1:5" ht="13" x14ac:dyDescent="0.2">
      <c r="E4" s="6" t="s">
        <v>119</v>
      </c>
    </row>
    <row r="5" spans="1:5" ht="22.5" customHeight="1" x14ac:dyDescent="0.2">
      <c r="A5" s="1" t="s">
        <v>105</v>
      </c>
      <c r="B5" s="1" t="s">
        <v>90</v>
      </c>
      <c r="C5" s="33" t="s">
        <v>106</v>
      </c>
      <c r="D5" s="33"/>
      <c r="E5" s="1" t="s">
        <v>99</v>
      </c>
    </row>
    <row r="6" spans="1:5" ht="18" customHeight="1" x14ac:dyDescent="0.2">
      <c r="A6" s="37" t="s">
        <v>107</v>
      </c>
      <c r="B6" s="37" t="s">
        <v>108</v>
      </c>
      <c r="C6" s="39" t="s">
        <v>124</v>
      </c>
      <c r="D6" s="39"/>
      <c r="E6" s="21">
        <v>4526360993</v>
      </c>
    </row>
    <row r="7" spans="1:5" ht="18" customHeight="1" x14ac:dyDescent="0.2">
      <c r="A7" s="37"/>
      <c r="B7" s="37"/>
      <c r="C7" s="39" t="s">
        <v>125</v>
      </c>
      <c r="D7" s="39"/>
      <c r="E7" s="21">
        <v>154934000</v>
      </c>
    </row>
    <row r="8" spans="1:5" ht="18" customHeight="1" x14ac:dyDescent="0.2">
      <c r="A8" s="37"/>
      <c r="B8" s="37"/>
      <c r="C8" s="39" t="s">
        <v>138</v>
      </c>
      <c r="D8" s="39"/>
      <c r="E8" s="21">
        <v>1109915000</v>
      </c>
    </row>
    <row r="9" spans="1:5" ht="18" customHeight="1" x14ac:dyDescent="0.2">
      <c r="A9" s="37"/>
      <c r="B9" s="37"/>
      <c r="C9" s="39" t="s">
        <v>127</v>
      </c>
      <c r="D9" s="39"/>
      <c r="E9" s="21">
        <v>137379000</v>
      </c>
    </row>
    <row r="10" spans="1:5" ht="18" customHeight="1" x14ac:dyDescent="0.2">
      <c r="A10" s="37"/>
      <c r="B10" s="37"/>
      <c r="C10" s="39" t="s">
        <v>126</v>
      </c>
      <c r="D10" s="39"/>
      <c r="E10" s="21">
        <v>4524071000</v>
      </c>
    </row>
    <row r="11" spans="1:5" ht="18" customHeight="1" x14ac:dyDescent="0.2">
      <c r="A11" s="37"/>
      <c r="B11" s="37"/>
      <c r="C11" s="39" t="s">
        <v>140</v>
      </c>
      <c r="D11" s="39"/>
      <c r="E11" s="21">
        <v>4699000</v>
      </c>
    </row>
    <row r="12" spans="1:5" ht="18" customHeight="1" x14ac:dyDescent="0.2">
      <c r="A12" s="37"/>
      <c r="B12" s="37"/>
      <c r="C12" s="39" t="s">
        <v>128</v>
      </c>
      <c r="D12" s="39"/>
      <c r="E12" s="21">
        <v>82495372</v>
      </c>
    </row>
    <row r="13" spans="1:5" ht="18" customHeight="1" x14ac:dyDescent="0.2">
      <c r="A13" s="37"/>
      <c r="B13" s="37"/>
      <c r="C13" s="39" t="s">
        <v>139</v>
      </c>
      <c r="D13" s="39"/>
      <c r="E13" s="21">
        <v>73576196</v>
      </c>
    </row>
    <row r="14" spans="1:5" ht="18" customHeight="1" x14ac:dyDescent="0.2">
      <c r="A14" s="37"/>
      <c r="B14" s="37"/>
      <c r="C14" s="39" t="s">
        <v>131</v>
      </c>
      <c r="D14" s="39"/>
      <c r="E14" s="31">
        <v>-1663243</v>
      </c>
    </row>
    <row r="15" spans="1:5" ht="18" customHeight="1" x14ac:dyDescent="0.2">
      <c r="A15" s="37"/>
      <c r="B15" s="37"/>
      <c r="C15" s="37" t="s">
        <v>42</v>
      </c>
      <c r="D15" s="39"/>
      <c r="E15" s="21">
        <f>SUM(E6:E14)</f>
        <v>10611767318</v>
      </c>
    </row>
    <row r="16" spans="1:5" ht="18" customHeight="1" x14ac:dyDescent="0.2">
      <c r="A16" s="37"/>
      <c r="B16" s="37" t="s">
        <v>109</v>
      </c>
      <c r="C16" s="40" t="s">
        <v>110</v>
      </c>
      <c r="D16" s="9" t="s">
        <v>123</v>
      </c>
      <c r="E16" s="21">
        <v>361691000</v>
      </c>
    </row>
    <row r="17" spans="1:5" ht="18" customHeight="1" x14ac:dyDescent="0.2">
      <c r="A17" s="37"/>
      <c r="B17" s="37"/>
      <c r="C17" s="37"/>
      <c r="D17" s="9" t="s">
        <v>130</v>
      </c>
      <c r="E17" s="21">
        <v>6496000</v>
      </c>
    </row>
    <row r="18" spans="1:5" ht="18" customHeight="1" x14ac:dyDescent="0.2">
      <c r="A18" s="37"/>
      <c r="B18" s="37"/>
      <c r="C18" s="37"/>
      <c r="D18" s="3" t="s">
        <v>102</v>
      </c>
      <c r="E18" s="21">
        <f>SUM(E16:E17)</f>
        <v>368187000</v>
      </c>
    </row>
    <row r="19" spans="1:5" ht="18" customHeight="1" x14ac:dyDescent="0.2">
      <c r="A19" s="37"/>
      <c r="B19" s="37"/>
      <c r="C19" s="40" t="s">
        <v>111</v>
      </c>
      <c r="D19" s="9" t="s">
        <v>123</v>
      </c>
      <c r="E19" s="21">
        <v>3278938450</v>
      </c>
    </row>
    <row r="20" spans="1:5" ht="18" customHeight="1" x14ac:dyDescent="0.2">
      <c r="A20" s="37"/>
      <c r="B20" s="37"/>
      <c r="C20" s="37"/>
      <c r="D20" s="9" t="s">
        <v>130</v>
      </c>
      <c r="E20" s="21">
        <v>1443009843</v>
      </c>
    </row>
    <row r="21" spans="1:5" ht="18" customHeight="1" x14ac:dyDescent="0.2">
      <c r="A21" s="37"/>
      <c r="B21" s="37"/>
      <c r="C21" s="37"/>
      <c r="D21" s="3" t="s">
        <v>102</v>
      </c>
      <c r="E21" s="21">
        <f>SUM(E19:E20)</f>
        <v>4721948293</v>
      </c>
    </row>
    <row r="22" spans="1:5" ht="18" customHeight="1" x14ac:dyDescent="0.2">
      <c r="A22" s="37"/>
      <c r="B22" s="37"/>
      <c r="C22" s="40" t="s">
        <v>129</v>
      </c>
      <c r="D22" s="9" t="s">
        <v>123</v>
      </c>
      <c r="E22" s="21">
        <v>230053703</v>
      </c>
    </row>
    <row r="23" spans="1:5" ht="18" customHeight="1" x14ac:dyDescent="0.2">
      <c r="A23" s="37"/>
      <c r="B23" s="37"/>
      <c r="C23" s="37"/>
      <c r="D23" s="9" t="s">
        <v>130</v>
      </c>
      <c r="E23" s="21">
        <v>0</v>
      </c>
    </row>
    <row r="24" spans="1:5" ht="18" customHeight="1" x14ac:dyDescent="0.2">
      <c r="A24" s="37"/>
      <c r="B24" s="37"/>
      <c r="C24" s="37"/>
      <c r="D24" s="3" t="s">
        <v>102</v>
      </c>
      <c r="E24" s="21">
        <f>SUM(E22:E23)</f>
        <v>230053703</v>
      </c>
    </row>
    <row r="25" spans="1:5" ht="18" customHeight="1" x14ac:dyDescent="0.2">
      <c r="A25" s="39"/>
      <c r="B25" s="39"/>
      <c r="C25" s="37" t="s">
        <v>42</v>
      </c>
      <c r="D25" s="39"/>
      <c r="E25" s="21">
        <f>E18+E21+E24</f>
        <v>5320188996</v>
      </c>
    </row>
    <row r="26" spans="1:5" ht="18" customHeight="1" x14ac:dyDescent="0.2">
      <c r="A26" s="39"/>
      <c r="B26" s="37" t="s">
        <v>10</v>
      </c>
      <c r="C26" s="39"/>
      <c r="D26" s="39"/>
      <c r="E26" s="21">
        <f>E15+E25</f>
        <v>15931956314</v>
      </c>
    </row>
  </sheetData>
  <mergeCells count="19">
    <mergeCell ref="C10:D10"/>
    <mergeCell ref="C19:C21"/>
    <mergeCell ref="C5:D5"/>
    <mergeCell ref="A6:A26"/>
    <mergeCell ref="B6:B15"/>
    <mergeCell ref="C6:D6"/>
    <mergeCell ref="C15:D15"/>
    <mergeCell ref="B16:B25"/>
    <mergeCell ref="C16:C18"/>
    <mergeCell ref="C22:C24"/>
    <mergeCell ref="C25:D25"/>
    <mergeCell ref="B26:D26"/>
    <mergeCell ref="C13:D13"/>
    <mergeCell ref="C14:D14"/>
    <mergeCell ref="C9:D9"/>
    <mergeCell ref="C11:D11"/>
    <mergeCell ref="C12:D12"/>
    <mergeCell ref="C7:D7"/>
    <mergeCell ref="C8:D8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D8F-9385-4B0A-9B25-41C71984FE22}">
  <dimension ref="A1:F12"/>
  <sheetViews>
    <sheetView zoomScale="70" zoomScaleNormal="70" workbookViewId="0"/>
  </sheetViews>
  <sheetFormatPr defaultColWidth="8.9140625" defaultRowHeight="20.25" customHeight="1" x14ac:dyDescent="0.2"/>
  <cols>
    <col min="1" max="1" width="23.33203125" style="7" customWidth="1"/>
    <col min="2" max="6" width="20.83203125" style="7" customWidth="1"/>
    <col min="7" max="16384" width="8.9140625" style="7"/>
  </cols>
  <sheetData>
    <row r="1" spans="1:6" s="4" customFormat="1" ht="21" x14ac:dyDescent="0.3">
      <c r="A1" s="8" t="s">
        <v>118</v>
      </c>
    </row>
    <row r="2" spans="1:6" s="4" customFormat="1" ht="13" x14ac:dyDescent="0.2">
      <c r="A2" s="7" t="str">
        <f>有形固定資産の明細!A2</f>
        <v>自治体名：見附市</v>
      </c>
    </row>
    <row r="3" spans="1:6" s="4" customFormat="1" ht="13" x14ac:dyDescent="0.2">
      <c r="A3" s="7" t="str">
        <f>有形固定資産の明細!A3</f>
        <v>年度：令和3年度</v>
      </c>
    </row>
    <row r="4" spans="1:6" s="4" customFormat="1" ht="13" x14ac:dyDescent="0.2">
      <c r="F4" s="6" t="s">
        <v>119</v>
      </c>
    </row>
    <row r="5" spans="1:6" ht="20.25" customHeight="1" x14ac:dyDescent="0.2">
      <c r="A5" s="41" t="s">
        <v>90</v>
      </c>
      <c r="B5" s="43" t="s">
        <v>99</v>
      </c>
      <c r="C5" s="43" t="s">
        <v>117</v>
      </c>
      <c r="D5" s="43"/>
      <c r="E5" s="43"/>
      <c r="F5" s="43"/>
    </row>
    <row r="6" spans="1:6" ht="20.25" customHeight="1" x14ac:dyDescent="0.2">
      <c r="A6" s="41"/>
      <c r="B6" s="43"/>
      <c r="C6" s="43" t="s">
        <v>109</v>
      </c>
      <c r="D6" s="43" t="s">
        <v>116</v>
      </c>
      <c r="E6" s="43" t="s">
        <v>108</v>
      </c>
      <c r="F6" s="43" t="s">
        <v>30</v>
      </c>
    </row>
    <row r="7" spans="1:6" ht="20.25" customHeight="1" thickBot="1" x14ac:dyDescent="0.25">
      <c r="A7" s="42"/>
      <c r="B7" s="44"/>
      <c r="C7" s="44"/>
      <c r="D7" s="44"/>
      <c r="E7" s="44"/>
      <c r="F7" s="44"/>
    </row>
    <row r="8" spans="1:6" ht="20.25" customHeight="1" thickTop="1" x14ac:dyDescent="0.2">
      <c r="A8" s="18" t="s">
        <v>115</v>
      </c>
      <c r="B8" s="22">
        <v>15799640863</v>
      </c>
      <c r="C8" s="22">
        <f>C12-C9-C10</f>
        <v>4952001996</v>
      </c>
      <c r="D8" s="22">
        <f t="shared" ref="D8:E8" si="0">D12-D9-D10</f>
        <v>637796000</v>
      </c>
      <c r="E8" s="22">
        <f t="shared" si="0"/>
        <v>10077059482</v>
      </c>
      <c r="F8" s="32">
        <f>B8-C8-D8-E8</f>
        <v>132783385</v>
      </c>
    </row>
    <row r="9" spans="1:6" ht="20.25" customHeight="1" x14ac:dyDescent="0.2">
      <c r="A9" s="18" t="s">
        <v>114</v>
      </c>
      <c r="B9" s="22">
        <v>706962911</v>
      </c>
      <c r="C9" s="22">
        <v>368187000</v>
      </c>
      <c r="D9" s="22">
        <v>248200000</v>
      </c>
      <c r="E9" s="22">
        <f>B9-C9-D9-F9</f>
        <v>90575911</v>
      </c>
      <c r="F9" s="32">
        <v>0</v>
      </c>
    </row>
    <row r="10" spans="1:6" ht="20.25" customHeight="1" x14ac:dyDescent="0.2">
      <c r="A10" s="18" t="s">
        <v>113</v>
      </c>
      <c r="B10" s="22">
        <v>446631925</v>
      </c>
      <c r="C10" s="22">
        <v>0</v>
      </c>
      <c r="D10" s="22">
        <v>2500000</v>
      </c>
      <c r="E10" s="22">
        <f>B10-C10-D10-F10</f>
        <v>444131925</v>
      </c>
      <c r="F10" s="32">
        <v>0</v>
      </c>
    </row>
    <row r="11" spans="1:6" ht="20.25" customHeight="1" x14ac:dyDescent="0.2">
      <c r="A11" s="18" t="s">
        <v>30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</row>
    <row r="12" spans="1:6" ht="20.25" customHeight="1" x14ac:dyDescent="0.2">
      <c r="A12" s="17" t="s">
        <v>10</v>
      </c>
      <c r="B12" s="22">
        <f>SUM(B8:B11)</f>
        <v>16953235699</v>
      </c>
      <c r="C12" s="22">
        <v>5320188996</v>
      </c>
      <c r="D12" s="22">
        <v>888496000</v>
      </c>
      <c r="E12" s="22">
        <v>10611767318</v>
      </c>
      <c r="F12" s="32">
        <f>SUM(F8:F11)</f>
        <v>132783385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9"/>
  <sheetViews>
    <sheetView zoomScale="70" zoomScaleNormal="70" workbookViewId="0"/>
  </sheetViews>
  <sheetFormatPr defaultColWidth="8.9140625" defaultRowHeight="11" x14ac:dyDescent="0.2"/>
  <cols>
    <col min="1" max="1" width="60.83203125" style="4" customWidth="1"/>
    <col min="2" max="2" width="40.83203125" style="4" customWidth="1"/>
    <col min="3" max="16384" width="8.9140625" style="4"/>
  </cols>
  <sheetData>
    <row r="1" spans="1:2" ht="21" x14ac:dyDescent="0.3">
      <c r="A1" s="8" t="s">
        <v>112</v>
      </c>
    </row>
    <row r="2" spans="1:2" ht="13" x14ac:dyDescent="0.2">
      <c r="A2" s="7" t="str">
        <f>有形固定資産の明細!A2</f>
        <v>自治体名：見附市</v>
      </c>
    </row>
    <row r="3" spans="1:2" ht="13" x14ac:dyDescent="0.2">
      <c r="A3" s="7" t="str">
        <f>有形固定資産の明細!A3</f>
        <v>年度：令和3年度</v>
      </c>
    </row>
    <row r="4" spans="1:2" ht="13" x14ac:dyDescent="0.2">
      <c r="B4" s="6" t="s">
        <v>119</v>
      </c>
    </row>
    <row r="5" spans="1:2" ht="22.5" customHeight="1" x14ac:dyDescent="0.2">
      <c r="A5" s="1" t="s">
        <v>26</v>
      </c>
      <c r="B5" s="1" t="s">
        <v>94</v>
      </c>
    </row>
    <row r="6" spans="1:2" ht="18" customHeight="1" x14ac:dyDescent="0.2">
      <c r="A6" s="5" t="s">
        <v>120</v>
      </c>
      <c r="B6" s="21">
        <v>0</v>
      </c>
    </row>
    <row r="7" spans="1:2" ht="18" customHeight="1" x14ac:dyDescent="0.2">
      <c r="A7" s="5" t="s">
        <v>121</v>
      </c>
      <c r="B7" s="21">
        <v>1180625736</v>
      </c>
    </row>
    <row r="8" spans="1:2" ht="18" customHeight="1" x14ac:dyDescent="0.2">
      <c r="A8" s="5" t="s">
        <v>122</v>
      </c>
      <c r="B8" s="21">
        <v>0</v>
      </c>
    </row>
    <row r="9" spans="1:2" ht="18" customHeight="1" x14ac:dyDescent="0.2">
      <c r="A9" s="3" t="s">
        <v>10</v>
      </c>
      <c r="B9" s="21">
        <f>SUM(B6:B8)</f>
        <v>1180625736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DD14-0409-4E62-851F-7FAC1960E0D1}">
  <dimension ref="A1:I23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10" width="15.83203125" style="4" customWidth="1"/>
    <col min="11" max="16384" width="8.9140625" style="4"/>
  </cols>
  <sheetData>
    <row r="1" spans="1:9" ht="21" x14ac:dyDescent="0.2">
      <c r="A1" s="29" t="s">
        <v>168</v>
      </c>
      <c r="B1" s="29"/>
      <c r="C1" s="29"/>
      <c r="D1" s="29"/>
      <c r="E1" s="29"/>
      <c r="F1" s="29"/>
      <c r="G1" s="29"/>
      <c r="H1" s="29"/>
      <c r="I1" s="29"/>
    </row>
    <row r="2" spans="1:9" ht="13" x14ac:dyDescent="0.2">
      <c r="A2" s="7" t="str">
        <f>有形固定資産の明細!A2</f>
        <v>自治体名：見附市</v>
      </c>
      <c r="B2" s="7"/>
      <c r="C2" s="7"/>
      <c r="D2" s="7"/>
      <c r="E2" s="7"/>
      <c r="F2" s="7"/>
      <c r="G2" s="7"/>
      <c r="H2" s="7"/>
      <c r="I2" s="7"/>
    </row>
    <row r="3" spans="1:9" ht="13" x14ac:dyDescent="0.2">
      <c r="A3" s="7" t="str">
        <f>有形固定資産の明細!A3</f>
        <v>年度：令和3年度</v>
      </c>
      <c r="B3" s="7"/>
      <c r="C3" s="7"/>
      <c r="D3" s="7"/>
      <c r="E3" s="7"/>
      <c r="F3" s="7"/>
      <c r="G3" s="7"/>
      <c r="H3" s="7"/>
      <c r="I3" s="7"/>
    </row>
    <row r="4" spans="1:9" ht="13" x14ac:dyDescent="0.2">
      <c r="A4" s="7"/>
      <c r="B4" s="7"/>
      <c r="C4" s="7"/>
      <c r="D4" s="7"/>
      <c r="E4" s="7"/>
      <c r="F4" s="7"/>
      <c r="G4" s="7"/>
      <c r="H4" s="7"/>
      <c r="I4" s="6" t="s">
        <v>159</v>
      </c>
    </row>
    <row r="5" spans="1:9" ht="22" x14ac:dyDescent="0.2">
      <c r="A5" s="28" t="s">
        <v>90</v>
      </c>
      <c r="B5" s="27" t="s">
        <v>167</v>
      </c>
      <c r="C5" s="28" t="s">
        <v>166</v>
      </c>
      <c r="D5" s="28" t="s">
        <v>165</v>
      </c>
      <c r="E5" s="28" t="s">
        <v>164</v>
      </c>
      <c r="F5" s="28" t="s">
        <v>163</v>
      </c>
      <c r="G5" s="28" t="s">
        <v>162</v>
      </c>
      <c r="H5" s="28" t="s">
        <v>161</v>
      </c>
      <c r="I5" s="28" t="s">
        <v>10</v>
      </c>
    </row>
    <row r="6" spans="1:9" x14ac:dyDescent="0.2">
      <c r="A6" s="5" t="s">
        <v>151</v>
      </c>
      <c r="B6" s="30">
        <v>952337989</v>
      </c>
      <c r="C6" s="30">
        <v>14616127880</v>
      </c>
      <c r="D6" s="30">
        <v>586523254</v>
      </c>
      <c r="E6" s="30">
        <v>8323446079</v>
      </c>
      <c r="F6" s="30">
        <v>1154064573</v>
      </c>
      <c r="G6" s="30">
        <v>341461866</v>
      </c>
      <c r="H6" s="30">
        <v>4614933865</v>
      </c>
      <c r="I6" s="30">
        <v>30588895506</v>
      </c>
    </row>
    <row r="7" spans="1:9" x14ac:dyDescent="0.2">
      <c r="A7" s="5" t="s">
        <v>145</v>
      </c>
      <c r="B7" s="30">
        <v>594972702</v>
      </c>
      <c r="C7" s="30">
        <v>5893095754</v>
      </c>
      <c r="D7" s="30">
        <v>198905509</v>
      </c>
      <c r="E7" s="30">
        <v>2688726536</v>
      </c>
      <c r="F7" s="30">
        <v>51921147</v>
      </c>
      <c r="G7" s="30">
        <v>67533445</v>
      </c>
      <c r="H7" s="30">
        <v>1542068565</v>
      </c>
      <c r="I7" s="30">
        <v>11037223658</v>
      </c>
    </row>
    <row r="8" spans="1:9" x14ac:dyDescent="0.2">
      <c r="A8" s="5" t="s">
        <v>150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1:9" x14ac:dyDescent="0.2">
      <c r="A9" s="5" t="s">
        <v>144</v>
      </c>
      <c r="B9" s="30">
        <v>259824537</v>
      </c>
      <c r="C9" s="30">
        <v>8290205869</v>
      </c>
      <c r="D9" s="30">
        <v>383662130</v>
      </c>
      <c r="E9" s="30">
        <v>1673501165</v>
      </c>
      <c r="F9" s="30">
        <v>1071680810</v>
      </c>
      <c r="G9" s="30">
        <v>214017635</v>
      </c>
      <c r="H9" s="30">
        <v>2946417181</v>
      </c>
      <c r="I9" s="30">
        <v>14839309327</v>
      </c>
    </row>
    <row r="10" spans="1:9" x14ac:dyDescent="0.2">
      <c r="A10" s="5" t="s">
        <v>143</v>
      </c>
      <c r="B10" s="30">
        <v>40554550</v>
      </c>
      <c r="C10" s="30">
        <v>422205857</v>
      </c>
      <c r="D10" s="30">
        <v>1579615</v>
      </c>
      <c r="E10" s="30">
        <v>11652378</v>
      </c>
      <c r="F10" s="30">
        <v>30462616</v>
      </c>
      <c r="G10" s="30">
        <v>59910786</v>
      </c>
      <c r="H10" s="30">
        <v>126448119</v>
      </c>
      <c r="I10" s="30">
        <v>692813921</v>
      </c>
    </row>
    <row r="11" spans="1:9" x14ac:dyDescent="0.2">
      <c r="A11" s="5" t="s">
        <v>149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</row>
    <row r="12" spans="1:9" x14ac:dyDescent="0.2">
      <c r="A12" s="5" t="s">
        <v>148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</row>
    <row r="13" spans="1:9" x14ac:dyDescent="0.2">
      <c r="A13" s="5" t="s">
        <v>147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1:9" x14ac:dyDescent="0.2">
      <c r="A14" s="5" t="s">
        <v>61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  <row r="15" spans="1:9" x14ac:dyDescent="0.2">
      <c r="A15" s="5" t="s">
        <v>142</v>
      </c>
      <c r="B15" s="30">
        <v>56986200</v>
      </c>
      <c r="C15" s="30">
        <v>10620400</v>
      </c>
      <c r="D15" s="30">
        <v>2376000</v>
      </c>
      <c r="E15" s="30">
        <v>3949566000</v>
      </c>
      <c r="F15" s="30">
        <v>0</v>
      </c>
      <c r="G15" s="30">
        <v>0</v>
      </c>
      <c r="H15" s="30">
        <v>0</v>
      </c>
      <c r="I15" s="30">
        <v>4019548600</v>
      </c>
    </row>
    <row r="16" spans="1:9" x14ac:dyDescent="0.2">
      <c r="A16" s="5" t="s">
        <v>146</v>
      </c>
      <c r="B16" s="30">
        <v>6675836586</v>
      </c>
      <c r="C16" s="30">
        <v>2245648</v>
      </c>
      <c r="D16" s="30">
        <v>0</v>
      </c>
      <c r="E16" s="30">
        <v>6426177</v>
      </c>
      <c r="F16" s="30">
        <v>164759556</v>
      </c>
      <c r="G16" s="30">
        <v>76013022</v>
      </c>
      <c r="H16" s="30">
        <v>436633616</v>
      </c>
      <c r="I16" s="30">
        <v>7361914605</v>
      </c>
    </row>
    <row r="17" spans="1:9" x14ac:dyDescent="0.2">
      <c r="A17" s="5" t="s">
        <v>145</v>
      </c>
      <c r="B17" s="30">
        <v>698417375</v>
      </c>
      <c r="C17" s="30">
        <v>0</v>
      </c>
      <c r="D17" s="30">
        <v>0</v>
      </c>
      <c r="E17" s="30">
        <v>0</v>
      </c>
      <c r="F17" s="30">
        <v>0</v>
      </c>
      <c r="G17" s="30">
        <v>2359476</v>
      </c>
      <c r="H17" s="30">
        <v>241457</v>
      </c>
      <c r="I17" s="30">
        <v>701018308</v>
      </c>
    </row>
    <row r="18" spans="1:9" x14ac:dyDescent="0.2">
      <c r="A18" s="5" t="s">
        <v>144</v>
      </c>
      <c r="B18" s="30">
        <v>231838060</v>
      </c>
      <c r="C18" s="30">
        <v>0</v>
      </c>
      <c r="D18" s="30">
        <v>0</v>
      </c>
      <c r="E18" s="30">
        <v>900000</v>
      </c>
      <c r="F18" s="30">
        <v>0</v>
      </c>
      <c r="G18" s="30">
        <v>0</v>
      </c>
      <c r="H18" s="30">
        <v>0</v>
      </c>
      <c r="I18" s="30">
        <v>232738060</v>
      </c>
    </row>
    <row r="19" spans="1:9" x14ac:dyDescent="0.2">
      <c r="A19" s="5" t="s">
        <v>143</v>
      </c>
      <c r="B19" s="30">
        <v>5490563311</v>
      </c>
      <c r="C19" s="30">
        <v>2245648</v>
      </c>
      <c r="D19" s="30">
        <v>0</v>
      </c>
      <c r="E19" s="30">
        <v>5526177</v>
      </c>
      <c r="F19" s="30">
        <v>164068356</v>
      </c>
      <c r="G19" s="30">
        <v>73653546</v>
      </c>
      <c r="H19" s="30">
        <v>413655159</v>
      </c>
      <c r="I19" s="30">
        <v>6149712197</v>
      </c>
    </row>
    <row r="20" spans="1:9" x14ac:dyDescent="0.2">
      <c r="A20" s="5" t="s">
        <v>61</v>
      </c>
      <c r="B20" s="30">
        <v>9493525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9493525</v>
      </c>
    </row>
    <row r="21" spans="1:9" x14ac:dyDescent="0.2">
      <c r="A21" s="5" t="s">
        <v>142</v>
      </c>
      <c r="B21" s="30">
        <v>245524315</v>
      </c>
      <c r="C21" s="30">
        <v>0</v>
      </c>
      <c r="D21" s="30">
        <v>0</v>
      </c>
      <c r="E21" s="30">
        <v>0</v>
      </c>
      <c r="F21" s="30">
        <v>691200</v>
      </c>
      <c r="G21" s="30">
        <v>0</v>
      </c>
      <c r="H21" s="30">
        <v>22737000</v>
      </c>
      <c r="I21" s="30">
        <v>268952515</v>
      </c>
    </row>
    <row r="22" spans="1:9" x14ac:dyDescent="0.2">
      <c r="A22" s="5" t="s">
        <v>141</v>
      </c>
      <c r="B22" s="30">
        <v>35568161</v>
      </c>
      <c r="C22" s="30">
        <v>278587895</v>
      </c>
      <c r="D22" s="30">
        <v>8106157</v>
      </c>
      <c r="E22" s="30">
        <v>147096248</v>
      </c>
      <c r="F22" s="30">
        <v>13628394</v>
      </c>
      <c r="G22" s="30">
        <v>139780067</v>
      </c>
      <c r="H22" s="30">
        <v>660896689</v>
      </c>
      <c r="I22" s="30">
        <v>1283663611</v>
      </c>
    </row>
    <row r="23" spans="1:9" x14ac:dyDescent="0.2">
      <c r="A23" s="5" t="s">
        <v>10</v>
      </c>
      <c r="B23" s="30">
        <v>7663742736</v>
      </c>
      <c r="C23" s="30">
        <v>14896961423</v>
      </c>
      <c r="D23" s="30">
        <v>594629411</v>
      </c>
      <c r="E23" s="30">
        <v>8476968504</v>
      </c>
      <c r="F23" s="30">
        <v>1332452523</v>
      </c>
      <c r="G23" s="30">
        <v>557254955</v>
      </c>
      <c r="H23" s="30">
        <v>5712464170</v>
      </c>
      <c r="I23" s="30">
        <v>39234473722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zoomScale="70" zoomScaleNormal="70" workbookViewId="0"/>
  </sheetViews>
  <sheetFormatPr defaultColWidth="8.9140625" defaultRowHeight="11" x14ac:dyDescent="0.2"/>
  <cols>
    <col min="1" max="1" width="30.58203125" style="4" customWidth="1"/>
    <col min="2" max="11" width="15.33203125" style="4" customWidth="1"/>
    <col min="12" max="16384" width="8.9140625" style="4"/>
  </cols>
  <sheetData>
    <row r="1" spans="1:11" ht="21" x14ac:dyDescent="0.3">
      <c r="A1" s="8" t="s">
        <v>0</v>
      </c>
    </row>
    <row r="2" spans="1:11" ht="13" x14ac:dyDescent="0.2">
      <c r="A2" s="7" t="str">
        <f>有形固定資産の明細!A2</f>
        <v>自治体名：見附市</v>
      </c>
    </row>
    <row r="3" spans="1:11" ht="13" x14ac:dyDescent="0.2">
      <c r="A3" s="7" t="str">
        <f>有形固定資産の明細!A3</f>
        <v>年度：令和3年度</v>
      </c>
    </row>
    <row r="5" spans="1:11" ht="13" x14ac:dyDescent="0.2">
      <c r="A5" s="12" t="s">
        <v>1</v>
      </c>
      <c r="H5" s="6" t="s">
        <v>119</v>
      </c>
    </row>
    <row r="6" spans="1:11" ht="37.5" customHeight="1" x14ac:dyDescent="0.2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11" ht="18" customHeight="1" x14ac:dyDescent="0.2">
      <c r="A7" s="9" t="s">
        <v>170</v>
      </c>
      <c r="B7" s="21"/>
      <c r="C7" s="21"/>
      <c r="D7" s="21">
        <v>12517000</v>
      </c>
      <c r="E7" s="21"/>
      <c r="F7" s="21">
        <v>12517000</v>
      </c>
      <c r="G7" s="31">
        <f t="shared" ref="G7" si="0">D7-F7</f>
        <v>0</v>
      </c>
      <c r="H7" s="21">
        <f t="shared" ref="H7" si="1">F7</f>
        <v>12517000</v>
      </c>
    </row>
    <row r="8" spans="1:11" ht="18" customHeight="1" x14ac:dyDescent="0.2">
      <c r="A8" s="3" t="s">
        <v>10</v>
      </c>
      <c r="B8" s="21">
        <f t="shared" ref="B8:H8" si="2">SUM(B7:B7)</f>
        <v>0</v>
      </c>
      <c r="C8" s="21">
        <f t="shared" si="2"/>
        <v>0</v>
      </c>
      <c r="D8" s="21">
        <f t="shared" si="2"/>
        <v>12517000</v>
      </c>
      <c r="E8" s="21">
        <f t="shared" si="2"/>
        <v>0</v>
      </c>
      <c r="F8" s="21">
        <f t="shared" si="2"/>
        <v>12517000</v>
      </c>
      <c r="G8" s="31">
        <f t="shared" si="2"/>
        <v>0</v>
      </c>
      <c r="H8" s="21">
        <f t="shared" si="2"/>
        <v>12517000</v>
      </c>
    </row>
    <row r="10" spans="1:11" ht="13" x14ac:dyDescent="0.2">
      <c r="A10" s="12" t="s">
        <v>11</v>
      </c>
      <c r="J10" s="6" t="s">
        <v>119</v>
      </c>
    </row>
    <row r="11" spans="1:11" ht="37.5" customHeight="1" x14ac:dyDescent="0.2">
      <c r="A11" s="1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9</v>
      </c>
    </row>
    <row r="12" spans="1:11" ht="18" customHeight="1" x14ac:dyDescent="0.2">
      <c r="A12" s="9" t="s">
        <v>171</v>
      </c>
      <c r="B12" s="21">
        <v>1150000</v>
      </c>
      <c r="C12" s="21">
        <v>5639738096</v>
      </c>
      <c r="D12" s="21">
        <v>1813290971</v>
      </c>
      <c r="E12" s="31">
        <f>C12-D12</f>
        <v>3826447125</v>
      </c>
      <c r="F12" s="21">
        <v>22050000</v>
      </c>
      <c r="G12" s="25">
        <f>IFERROR(B12/F12,0)</f>
        <v>5.2154195011337869E-2</v>
      </c>
      <c r="H12" s="31">
        <f>ROUNDDOWN(E12*G12,0)</f>
        <v>199565269</v>
      </c>
      <c r="I12" s="21">
        <f>IF(H12&gt;0,IF(B12*0.7&gt;H12,B12-H12,0),0)</f>
        <v>0</v>
      </c>
      <c r="J12" s="21">
        <f>B12</f>
        <v>1150000</v>
      </c>
    </row>
    <row r="13" spans="1:11" ht="18" customHeight="1" x14ac:dyDescent="0.2">
      <c r="A13" s="3" t="s">
        <v>10</v>
      </c>
      <c r="B13" s="21">
        <f>SUM(B12:B12)</f>
        <v>1150000</v>
      </c>
      <c r="C13" s="21">
        <f>SUM(C12:C12)</f>
        <v>5639738096</v>
      </c>
      <c r="D13" s="21">
        <f>SUM(D12:D12)</f>
        <v>1813290971</v>
      </c>
      <c r="E13" s="31">
        <f>SUM(E12:E12)</f>
        <v>3826447125</v>
      </c>
      <c r="F13" s="21">
        <f>SUM(F12:F12)</f>
        <v>22050000</v>
      </c>
      <c r="G13" s="26" t="s">
        <v>137</v>
      </c>
      <c r="H13" s="31">
        <f>SUM(H12:H12)</f>
        <v>199565269</v>
      </c>
      <c r="I13" s="21">
        <f>SUM(I12:I12)</f>
        <v>0</v>
      </c>
      <c r="J13" s="21">
        <f>SUM(J12:J12)</f>
        <v>1150000</v>
      </c>
    </row>
    <row r="15" spans="1:11" ht="13" x14ac:dyDescent="0.2">
      <c r="A15" s="12" t="s">
        <v>21</v>
      </c>
      <c r="K15" s="6" t="s">
        <v>119</v>
      </c>
    </row>
    <row r="16" spans="1:11" ht="37.5" customHeight="1" x14ac:dyDescent="0.2">
      <c r="A16" s="1" t="s">
        <v>12</v>
      </c>
      <c r="B16" s="2" t="s">
        <v>22</v>
      </c>
      <c r="C16" s="2" t="s">
        <v>14</v>
      </c>
      <c r="D16" s="2" t="s">
        <v>15</v>
      </c>
      <c r="E16" s="2" t="s">
        <v>16</v>
      </c>
      <c r="F16" s="2" t="s">
        <v>17</v>
      </c>
      <c r="G16" s="2" t="s">
        <v>18</v>
      </c>
      <c r="H16" s="2" t="s">
        <v>19</v>
      </c>
      <c r="I16" s="2" t="s">
        <v>23</v>
      </c>
      <c r="J16" s="2" t="s">
        <v>24</v>
      </c>
      <c r="K16" s="2" t="s">
        <v>9</v>
      </c>
    </row>
    <row r="17" spans="1:11" ht="18" customHeight="1" x14ac:dyDescent="0.2">
      <c r="A17" s="9" t="s">
        <v>172</v>
      </c>
      <c r="B17" s="21">
        <v>3670000</v>
      </c>
      <c r="C17" s="21"/>
      <c r="D17" s="21"/>
      <c r="E17" s="31">
        <f>C17-D17</f>
        <v>0</v>
      </c>
      <c r="F17" s="21"/>
      <c r="G17" s="25">
        <f>IFERROR(B17/F17,0)</f>
        <v>0</v>
      </c>
      <c r="H17" s="31">
        <f>ROUNDDOWN(E17*G17,0)</f>
        <v>0</v>
      </c>
      <c r="I17" s="21">
        <f>IF(H17&gt;0,IF(B17*0.7&gt;H17,B17-H17,0),0)</f>
        <v>0</v>
      </c>
      <c r="J17" s="21">
        <f>B17-I17</f>
        <v>3670000</v>
      </c>
      <c r="K17" s="21">
        <f>B17</f>
        <v>3670000</v>
      </c>
    </row>
    <row r="18" spans="1:11" ht="18" customHeight="1" x14ac:dyDescent="0.2">
      <c r="A18" s="9" t="s">
        <v>173</v>
      </c>
      <c r="B18" s="21">
        <v>46889000</v>
      </c>
      <c r="C18" s="21"/>
      <c r="D18" s="21"/>
      <c r="E18" s="31">
        <f t="shared" ref="E18:E25" si="3">C18-D18</f>
        <v>0</v>
      </c>
      <c r="F18" s="21"/>
      <c r="G18" s="25">
        <f t="shared" ref="G18:G25" si="4">IFERROR(B18/F18,0)</f>
        <v>0</v>
      </c>
      <c r="H18" s="31">
        <f t="shared" ref="H18:H25" si="5">ROUNDDOWN(E18*G18,0)</f>
        <v>0</v>
      </c>
      <c r="I18" s="21">
        <f t="shared" ref="I18:I25" si="6">IF(H18&gt;0,IF(B18*0.7&gt;H18,B18-H18,0),0)</f>
        <v>0</v>
      </c>
      <c r="J18" s="21">
        <f t="shared" ref="J18:J25" si="7">B18-I18</f>
        <v>46889000</v>
      </c>
      <c r="K18" s="21">
        <f t="shared" ref="K18:K25" si="8">B18</f>
        <v>46889000</v>
      </c>
    </row>
    <row r="19" spans="1:11" ht="18" customHeight="1" x14ac:dyDescent="0.2">
      <c r="A19" s="9" t="s">
        <v>174</v>
      </c>
      <c r="B19" s="21">
        <v>301000</v>
      </c>
      <c r="C19" s="21"/>
      <c r="D19" s="21"/>
      <c r="E19" s="31">
        <f t="shared" si="3"/>
        <v>0</v>
      </c>
      <c r="F19" s="21"/>
      <c r="G19" s="25">
        <f t="shared" si="4"/>
        <v>0</v>
      </c>
      <c r="H19" s="31">
        <f t="shared" si="5"/>
        <v>0</v>
      </c>
      <c r="I19" s="21">
        <f t="shared" si="6"/>
        <v>0</v>
      </c>
      <c r="J19" s="21">
        <f t="shared" si="7"/>
        <v>301000</v>
      </c>
      <c r="K19" s="21">
        <f t="shared" si="8"/>
        <v>301000</v>
      </c>
    </row>
    <row r="20" spans="1:11" ht="18" customHeight="1" x14ac:dyDescent="0.2">
      <c r="A20" s="9" t="s">
        <v>175</v>
      </c>
      <c r="B20" s="21">
        <v>50000</v>
      </c>
      <c r="C20" s="21"/>
      <c r="D20" s="21"/>
      <c r="E20" s="31">
        <f t="shared" si="3"/>
        <v>0</v>
      </c>
      <c r="F20" s="21"/>
      <c r="G20" s="25">
        <f t="shared" si="4"/>
        <v>0</v>
      </c>
      <c r="H20" s="31">
        <f t="shared" si="5"/>
        <v>0</v>
      </c>
      <c r="I20" s="21">
        <f t="shared" si="6"/>
        <v>0</v>
      </c>
      <c r="J20" s="21">
        <f t="shared" si="7"/>
        <v>50000</v>
      </c>
      <c r="K20" s="21">
        <f t="shared" si="8"/>
        <v>50000</v>
      </c>
    </row>
    <row r="21" spans="1:11" ht="18" customHeight="1" x14ac:dyDescent="0.2">
      <c r="A21" s="9" t="s">
        <v>176</v>
      </c>
      <c r="B21" s="21">
        <v>330000</v>
      </c>
      <c r="C21" s="21"/>
      <c r="D21" s="21"/>
      <c r="E21" s="31">
        <f t="shared" si="3"/>
        <v>0</v>
      </c>
      <c r="F21" s="21"/>
      <c r="G21" s="25">
        <f t="shared" si="4"/>
        <v>0</v>
      </c>
      <c r="H21" s="31">
        <f t="shared" si="5"/>
        <v>0</v>
      </c>
      <c r="I21" s="21">
        <f t="shared" si="6"/>
        <v>0</v>
      </c>
      <c r="J21" s="21">
        <f t="shared" si="7"/>
        <v>330000</v>
      </c>
      <c r="K21" s="21">
        <f t="shared" si="8"/>
        <v>330000</v>
      </c>
    </row>
    <row r="22" spans="1:11" ht="18" customHeight="1" x14ac:dyDescent="0.2">
      <c r="A22" s="9" t="s">
        <v>177</v>
      </c>
      <c r="B22" s="21">
        <v>13000000</v>
      </c>
      <c r="C22" s="21"/>
      <c r="D22" s="21"/>
      <c r="E22" s="31">
        <f t="shared" si="3"/>
        <v>0</v>
      </c>
      <c r="F22" s="21"/>
      <c r="G22" s="25">
        <f t="shared" si="4"/>
        <v>0</v>
      </c>
      <c r="H22" s="31">
        <f t="shared" si="5"/>
        <v>0</v>
      </c>
      <c r="I22" s="21">
        <f t="shared" si="6"/>
        <v>0</v>
      </c>
      <c r="J22" s="21">
        <f t="shared" si="7"/>
        <v>13000000</v>
      </c>
      <c r="K22" s="21">
        <f t="shared" si="8"/>
        <v>13000000</v>
      </c>
    </row>
    <row r="23" spans="1:11" ht="18" customHeight="1" x14ac:dyDescent="0.2">
      <c r="A23" s="9" t="s">
        <v>178</v>
      </c>
      <c r="B23" s="21">
        <v>200000</v>
      </c>
      <c r="C23" s="21"/>
      <c r="D23" s="21"/>
      <c r="E23" s="31">
        <f t="shared" si="3"/>
        <v>0</v>
      </c>
      <c r="F23" s="21"/>
      <c r="G23" s="25">
        <f t="shared" si="4"/>
        <v>0</v>
      </c>
      <c r="H23" s="31">
        <f t="shared" si="5"/>
        <v>0</v>
      </c>
      <c r="I23" s="21">
        <f t="shared" si="6"/>
        <v>0</v>
      </c>
      <c r="J23" s="21">
        <f t="shared" si="7"/>
        <v>200000</v>
      </c>
      <c r="K23" s="21">
        <f t="shared" si="8"/>
        <v>200000</v>
      </c>
    </row>
    <row r="24" spans="1:11" ht="18" customHeight="1" x14ac:dyDescent="0.2">
      <c r="A24" s="9" t="s">
        <v>179</v>
      </c>
      <c r="B24" s="21">
        <v>6400000</v>
      </c>
      <c r="C24" s="21"/>
      <c r="D24" s="21"/>
      <c r="E24" s="31">
        <f t="shared" si="3"/>
        <v>0</v>
      </c>
      <c r="F24" s="21"/>
      <c r="G24" s="25">
        <f t="shared" si="4"/>
        <v>0</v>
      </c>
      <c r="H24" s="31">
        <f t="shared" si="5"/>
        <v>0</v>
      </c>
      <c r="I24" s="21">
        <f t="shared" si="6"/>
        <v>0</v>
      </c>
      <c r="J24" s="21">
        <f t="shared" si="7"/>
        <v>6400000</v>
      </c>
      <c r="K24" s="21">
        <f t="shared" si="8"/>
        <v>6400000</v>
      </c>
    </row>
    <row r="25" spans="1:11" ht="18" customHeight="1" x14ac:dyDescent="0.2">
      <c r="A25" s="9" t="s">
        <v>180</v>
      </c>
      <c r="B25" s="21">
        <v>5000000</v>
      </c>
      <c r="C25" s="21"/>
      <c r="D25" s="21"/>
      <c r="E25" s="31">
        <f t="shared" si="3"/>
        <v>0</v>
      </c>
      <c r="F25" s="21"/>
      <c r="G25" s="25">
        <f t="shared" si="4"/>
        <v>0</v>
      </c>
      <c r="H25" s="31">
        <f t="shared" si="5"/>
        <v>0</v>
      </c>
      <c r="I25" s="21">
        <f t="shared" si="6"/>
        <v>0</v>
      </c>
      <c r="J25" s="21">
        <f t="shared" si="7"/>
        <v>5000000</v>
      </c>
      <c r="K25" s="21">
        <f t="shared" si="8"/>
        <v>5000000</v>
      </c>
    </row>
    <row r="26" spans="1:11" ht="18" customHeight="1" x14ac:dyDescent="0.2">
      <c r="A26" s="9" t="s">
        <v>181</v>
      </c>
      <c r="B26" s="21">
        <v>4610000</v>
      </c>
      <c r="C26" s="21"/>
      <c r="D26" s="21"/>
      <c r="E26" s="31">
        <f t="shared" ref="E26:E34" si="9">C26-D26</f>
        <v>0</v>
      </c>
      <c r="F26" s="21"/>
      <c r="G26" s="25">
        <f t="shared" ref="G26:G34" si="10">IFERROR(B26/F26,0)</f>
        <v>0</v>
      </c>
      <c r="H26" s="31">
        <f t="shared" ref="H26:H34" si="11">ROUNDDOWN(E26*G26,0)</f>
        <v>0</v>
      </c>
      <c r="I26" s="21">
        <f t="shared" ref="I26:I34" si="12">IF(H26&gt;0,IF(B26*0.7&gt;H26,B26-H26,0),0)</f>
        <v>0</v>
      </c>
      <c r="J26" s="21">
        <f t="shared" ref="J26:J34" si="13">B26-I26</f>
        <v>4610000</v>
      </c>
      <c r="K26" s="21">
        <f t="shared" ref="K26:K34" si="14">B26</f>
        <v>4610000</v>
      </c>
    </row>
    <row r="27" spans="1:11" ht="18" customHeight="1" x14ac:dyDescent="0.2">
      <c r="A27" s="9" t="s">
        <v>182</v>
      </c>
      <c r="B27" s="21">
        <v>1467000</v>
      </c>
      <c r="C27" s="21"/>
      <c r="D27" s="21"/>
      <c r="E27" s="31">
        <f t="shared" si="9"/>
        <v>0</v>
      </c>
      <c r="F27" s="21"/>
      <c r="G27" s="25">
        <f t="shared" si="10"/>
        <v>0</v>
      </c>
      <c r="H27" s="31">
        <f t="shared" si="11"/>
        <v>0</v>
      </c>
      <c r="I27" s="21">
        <f t="shared" si="12"/>
        <v>0</v>
      </c>
      <c r="J27" s="21">
        <f t="shared" si="13"/>
        <v>1467000</v>
      </c>
      <c r="K27" s="21">
        <f t="shared" si="14"/>
        <v>1467000</v>
      </c>
    </row>
    <row r="28" spans="1:11" ht="18" customHeight="1" x14ac:dyDescent="0.2">
      <c r="A28" s="9" t="s">
        <v>183</v>
      </c>
      <c r="B28" s="21">
        <v>28000</v>
      </c>
      <c r="C28" s="21"/>
      <c r="D28" s="21"/>
      <c r="E28" s="31">
        <f t="shared" si="9"/>
        <v>0</v>
      </c>
      <c r="F28" s="21"/>
      <c r="G28" s="25">
        <f t="shared" si="10"/>
        <v>0</v>
      </c>
      <c r="H28" s="31">
        <f t="shared" si="11"/>
        <v>0</v>
      </c>
      <c r="I28" s="21">
        <f t="shared" si="12"/>
        <v>0</v>
      </c>
      <c r="J28" s="21">
        <f t="shared" si="13"/>
        <v>28000</v>
      </c>
      <c r="K28" s="21">
        <f t="shared" si="14"/>
        <v>28000</v>
      </c>
    </row>
    <row r="29" spans="1:11" ht="18" customHeight="1" x14ac:dyDescent="0.2">
      <c r="A29" s="9" t="s">
        <v>184</v>
      </c>
      <c r="B29" s="21">
        <v>1900000</v>
      </c>
      <c r="C29" s="21"/>
      <c r="D29" s="21"/>
      <c r="E29" s="31">
        <f t="shared" si="9"/>
        <v>0</v>
      </c>
      <c r="F29" s="21"/>
      <c r="G29" s="25">
        <f t="shared" si="10"/>
        <v>0</v>
      </c>
      <c r="H29" s="31">
        <f t="shared" si="11"/>
        <v>0</v>
      </c>
      <c r="I29" s="21">
        <f t="shared" si="12"/>
        <v>0</v>
      </c>
      <c r="J29" s="21">
        <f t="shared" si="13"/>
        <v>1900000</v>
      </c>
      <c r="K29" s="21">
        <f t="shared" si="14"/>
        <v>1900000</v>
      </c>
    </row>
    <row r="30" spans="1:11" ht="18" customHeight="1" x14ac:dyDescent="0.2">
      <c r="A30" s="9" t="s">
        <v>185</v>
      </c>
      <c r="B30" s="21">
        <v>1160000</v>
      </c>
      <c r="C30" s="21"/>
      <c r="D30" s="21"/>
      <c r="E30" s="31">
        <f t="shared" si="9"/>
        <v>0</v>
      </c>
      <c r="F30" s="21"/>
      <c r="G30" s="25">
        <f t="shared" si="10"/>
        <v>0</v>
      </c>
      <c r="H30" s="31">
        <f t="shared" si="11"/>
        <v>0</v>
      </c>
      <c r="I30" s="21">
        <f t="shared" si="12"/>
        <v>0</v>
      </c>
      <c r="J30" s="21">
        <f t="shared" si="13"/>
        <v>1160000</v>
      </c>
      <c r="K30" s="21">
        <f t="shared" si="14"/>
        <v>1160000</v>
      </c>
    </row>
    <row r="31" spans="1:11" ht="18" customHeight="1" x14ac:dyDescent="0.2">
      <c r="A31" s="9" t="s">
        <v>186</v>
      </c>
      <c r="B31" s="21">
        <v>370000</v>
      </c>
      <c r="C31" s="21"/>
      <c r="D31" s="21"/>
      <c r="E31" s="31">
        <f t="shared" si="9"/>
        <v>0</v>
      </c>
      <c r="F31" s="21"/>
      <c r="G31" s="25">
        <f t="shared" si="10"/>
        <v>0</v>
      </c>
      <c r="H31" s="31">
        <f t="shared" si="11"/>
        <v>0</v>
      </c>
      <c r="I31" s="21">
        <f t="shared" si="12"/>
        <v>0</v>
      </c>
      <c r="J31" s="21">
        <f t="shared" si="13"/>
        <v>370000</v>
      </c>
      <c r="K31" s="21">
        <f t="shared" si="14"/>
        <v>370000</v>
      </c>
    </row>
    <row r="32" spans="1:11" ht="18" customHeight="1" x14ac:dyDescent="0.2">
      <c r="A32" s="9" t="s">
        <v>187</v>
      </c>
      <c r="B32" s="21">
        <v>960000</v>
      </c>
      <c r="C32" s="21"/>
      <c r="D32" s="21"/>
      <c r="E32" s="31">
        <f t="shared" si="9"/>
        <v>0</v>
      </c>
      <c r="F32" s="21"/>
      <c r="G32" s="25">
        <f t="shared" si="10"/>
        <v>0</v>
      </c>
      <c r="H32" s="31">
        <f t="shared" si="11"/>
        <v>0</v>
      </c>
      <c r="I32" s="21">
        <f t="shared" si="12"/>
        <v>0</v>
      </c>
      <c r="J32" s="21">
        <f t="shared" si="13"/>
        <v>960000</v>
      </c>
      <c r="K32" s="21">
        <f t="shared" si="14"/>
        <v>960000</v>
      </c>
    </row>
    <row r="33" spans="1:11" ht="18" customHeight="1" x14ac:dyDescent="0.2">
      <c r="A33" s="9" t="s">
        <v>188</v>
      </c>
      <c r="B33" s="21">
        <v>18234000</v>
      </c>
      <c r="C33" s="21"/>
      <c r="D33" s="21"/>
      <c r="E33" s="31">
        <f t="shared" si="9"/>
        <v>0</v>
      </c>
      <c r="F33" s="21"/>
      <c r="G33" s="25">
        <f t="shared" si="10"/>
        <v>0</v>
      </c>
      <c r="H33" s="31">
        <f t="shared" si="11"/>
        <v>0</v>
      </c>
      <c r="I33" s="21">
        <f t="shared" si="12"/>
        <v>0</v>
      </c>
      <c r="J33" s="21">
        <f t="shared" si="13"/>
        <v>18234000</v>
      </c>
      <c r="K33" s="21">
        <f t="shared" si="14"/>
        <v>18234000</v>
      </c>
    </row>
    <row r="34" spans="1:11" ht="18" customHeight="1" x14ac:dyDescent="0.2">
      <c r="A34" s="9" t="s">
        <v>189</v>
      </c>
      <c r="B34" s="21">
        <v>3200000</v>
      </c>
      <c r="C34" s="21"/>
      <c r="D34" s="21"/>
      <c r="E34" s="31">
        <f t="shared" si="9"/>
        <v>0</v>
      </c>
      <c r="F34" s="21"/>
      <c r="G34" s="25">
        <f t="shared" si="10"/>
        <v>0</v>
      </c>
      <c r="H34" s="31">
        <f t="shared" si="11"/>
        <v>0</v>
      </c>
      <c r="I34" s="21">
        <f t="shared" si="12"/>
        <v>0</v>
      </c>
      <c r="J34" s="21">
        <f t="shared" si="13"/>
        <v>3200000</v>
      </c>
      <c r="K34" s="21">
        <f t="shared" si="14"/>
        <v>3200000</v>
      </c>
    </row>
    <row r="35" spans="1:11" ht="18" customHeight="1" x14ac:dyDescent="0.2">
      <c r="A35" s="3" t="s">
        <v>10</v>
      </c>
      <c r="B35" s="21">
        <f>SUM(B17:B34)</f>
        <v>107769000</v>
      </c>
      <c r="C35" s="21">
        <f t="shared" ref="C35:K35" si="15">SUM(C17:C34)</f>
        <v>0</v>
      </c>
      <c r="D35" s="21">
        <f t="shared" si="15"/>
        <v>0</v>
      </c>
      <c r="E35" s="31">
        <f t="shared" si="15"/>
        <v>0</v>
      </c>
      <c r="F35" s="21">
        <f t="shared" si="15"/>
        <v>0</v>
      </c>
      <c r="G35" s="26" t="s">
        <v>137</v>
      </c>
      <c r="H35" s="31">
        <f t="shared" si="15"/>
        <v>0</v>
      </c>
      <c r="I35" s="21">
        <f t="shared" si="15"/>
        <v>0</v>
      </c>
      <c r="J35" s="21">
        <f t="shared" si="15"/>
        <v>107769000</v>
      </c>
      <c r="K35" s="21">
        <f t="shared" si="15"/>
        <v>107769000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zoomScale="70" zoomScaleNormal="70" workbookViewId="0"/>
  </sheetViews>
  <sheetFormatPr defaultColWidth="8.9140625" defaultRowHeight="11" x14ac:dyDescent="0.2"/>
  <cols>
    <col min="1" max="1" width="30.58203125" style="4" customWidth="1"/>
    <col min="2" max="7" width="19.83203125" style="4" customWidth="1"/>
    <col min="8" max="16384" width="8.9140625" style="4"/>
  </cols>
  <sheetData>
    <row r="1" spans="1:7" ht="21" x14ac:dyDescent="0.3">
      <c r="A1" s="8" t="s">
        <v>25</v>
      </c>
    </row>
    <row r="2" spans="1:7" ht="13" x14ac:dyDescent="0.2">
      <c r="A2" s="7" t="str">
        <f>有形固定資産の明細!A2</f>
        <v>自治体名：見附市</v>
      </c>
    </row>
    <row r="3" spans="1:7" ht="13" x14ac:dyDescent="0.2">
      <c r="A3" s="7" t="str">
        <f>有形固定資産の明細!A3</f>
        <v>年度：令和3年度</v>
      </c>
    </row>
    <row r="4" spans="1:7" ht="13" x14ac:dyDescent="0.2">
      <c r="G4" s="6" t="s">
        <v>119</v>
      </c>
    </row>
    <row r="5" spans="1:7" ht="22.5" customHeight="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2" t="s">
        <v>31</v>
      </c>
      <c r="G5" s="2" t="s">
        <v>9</v>
      </c>
    </row>
    <row r="6" spans="1:7" ht="18" customHeight="1" x14ac:dyDescent="0.2">
      <c r="A6" s="9" t="s">
        <v>190</v>
      </c>
      <c r="B6" s="21">
        <v>2150240000</v>
      </c>
      <c r="C6" s="21"/>
      <c r="D6" s="21"/>
      <c r="E6" s="21">
        <v>400000000</v>
      </c>
      <c r="F6" s="21">
        <f>SUM(B6:E6)</f>
        <v>2550240000</v>
      </c>
      <c r="G6" s="21">
        <f>F6</f>
        <v>2550240000</v>
      </c>
    </row>
    <row r="7" spans="1:7" ht="18" customHeight="1" x14ac:dyDescent="0.2">
      <c r="A7" s="9" t="s">
        <v>191</v>
      </c>
      <c r="B7" s="21">
        <v>1554274000</v>
      </c>
      <c r="C7" s="21"/>
      <c r="D7" s="21"/>
      <c r="E7" s="21">
        <v>100000000</v>
      </c>
      <c r="F7" s="21">
        <f t="shared" ref="F7:F9" si="0">SUM(B7:E7)</f>
        <v>1654274000</v>
      </c>
      <c r="G7" s="21">
        <f t="shared" ref="G7:G9" si="1">F7</f>
        <v>1654274000</v>
      </c>
    </row>
    <row r="8" spans="1:7" ht="18" customHeight="1" x14ac:dyDescent="0.2">
      <c r="A8" s="9" t="s">
        <v>192</v>
      </c>
      <c r="B8" s="21">
        <v>546000</v>
      </c>
      <c r="C8" s="21"/>
      <c r="D8" s="21"/>
      <c r="E8" s="21"/>
      <c r="F8" s="21">
        <f t="shared" si="0"/>
        <v>546000</v>
      </c>
      <c r="G8" s="21">
        <f t="shared" si="1"/>
        <v>546000</v>
      </c>
    </row>
    <row r="9" spans="1:7" ht="18" customHeight="1" x14ac:dyDescent="0.2">
      <c r="A9" s="9" t="s">
        <v>193</v>
      </c>
      <c r="B9" s="21">
        <v>3702000</v>
      </c>
      <c r="C9" s="21"/>
      <c r="D9" s="21"/>
      <c r="E9" s="21"/>
      <c r="F9" s="21">
        <f t="shared" si="0"/>
        <v>3702000</v>
      </c>
      <c r="G9" s="21">
        <f t="shared" si="1"/>
        <v>3702000</v>
      </c>
    </row>
    <row r="10" spans="1:7" ht="18" customHeight="1" x14ac:dyDescent="0.2">
      <c r="A10" s="9" t="s">
        <v>194</v>
      </c>
      <c r="B10" s="21">
        <v>212739110</v>
      </c>
      <c r="C10" s="21">
        <v>9994000</v>
      </c>
      <c r="D10" s="21"/>
      <c r="E10" s="21"/>
      <c r="F10" s="21">
        <f t="shared" ref="F10:F23" si="2">SUM(B10:E10)</f>
        <v>222733110</v>
      </c>
      <c r="G10" s="21">
        <f t="shared" ref="G10:G23" si="3">F10</f>
        <v>222733110</v>
      </c>
    </row>
    <row r="11" spans="1:7" ht="18" customHeight="1" x14ac:dyDescent="0.2">
      <c r="A11" s="9" t="s">
        <v>195</v>
      </c>
      <c r="B11" s="21">
        <v>125423000</v>
      </c>
      <c r="C11" s="21"/>
      <c r="D11" s="21"/>
      <c r="E11" s="21"/>
      <c r="F11" s="21">
        <f t="shared" si="2"/>
        <v>125423000</v>
      </c>
      <c r="G11" s="21">
        <f t="shared" si="3"/>
        <v>125423000</v>
      </c>
    </row>
    <row r="12" spans="1:7" ht="18" customHeight="1" x14ac:dyDescent="0.2">
      <c r="A12" s="9" t="s">
        <v>196</v>
      </c>
      <c r="B12" s="21">
        <v>10000000</v>
      </c>
      <c r="C12" s="21"/>
      <c r="D12" s="21"/>
      <c r="E12" s="21"/>
      <c r="F12" s="21">
        <f t="shared" si="2"/>
        <v>10000000</v>
      </c>
      <c r="G12" s="21">
        <f t="shared" si="3"/>
        <v>10000000</v>
      </c>
    </row>
    <row r="13" spans="1:7" ht="18" customHeight="1" x14ac:dyDescent="0.2">
      <c r="A13" s="9" t="s">
        <v>197</v>
      </c>
      <c r="B13" s="21">
        <v>3134000</v>
      </c>
      <c r="C13" s="21"/>
      <c r="D13" s="21"/>
      <c r="E13" s="21"/>
      <c r="F13" s="21">
        <f t="shared" si="2"/>
        <v>3134000</v>
      </c>
      <c r="G13" s="21">
        <f t="shared" si="3"/>
        <v>3134000</v>
      </c>
    </row>
    <row r="14" spans="1:7" ht="18" customHeight="1" x14ac:dyDescent="0.2">
      <c r="A14" s="9" t="s">
        <v>198</v>
      </c>
      <c r="B14" s="21">
        <v>9451000</v>
      </c>
      <c r="C14" s="21"/>
      <c r="D14" s="21"/>
      <c r="E14" s="21"/>
      <c r="F14" s="21">
        <f t="shared" si="2"/>
        <v>9451000</v>
      </c>
      <c r="G14" s="21">
        <f t="shared" si="3"/>
        <v>9451000</v>
      </c>
    </row>
    <row r="15" spans="1:7" ht="18" customHeight="1" x14ac:dyDescent="0.2">
      <c r="A15" s="9" t="s">
        <v>199</v>
      </c>
      <c r="B15" s="21">
        <v>54456000</v>
      </c>
      <c r="C15" s="21"/>
      <c r="D15" s="21"/>
      <c r="E15" s="21"/>
      <c r="F15" s="21">
        <f t="shared" si="2"/>
        <v>54456000</v>
      </c>
      <c r="G15" s="21">
        <f t="shared" si="3"/>
        <v>54456000</v>
      </c>
    </row>
    <row r="16" spans="1:7" ht="18" customHeight="1" x14ac:dyDescent="0.2">
      <c r="A16" s="9" t="s">
        <v>200</v>
      </c>
      <c r="B16" s="21">
        <v>14423000</v>
      </c>
      <c r="C16" s="21"/>
      <c r="D16" s="21"/>
      <c r="E16" s="21"/>
      <c r="F16" s="21">
        <f t="shared" si="2"/>
        <v>14423000</v>
      </c>
      <c r="G16" s="21">
        <f t="shared" si="3"/>
        <v>14423000</v>
      </c>
    </row>
    <row r="17" spans="1:7" ht="18" customHeight="1" x14ac:dyDescent="0.2">
      <c r="A17" s="9" t="s">
        <v>201</v>
      </c>
      <c r="B17" s="21">
        <v>10000000</v>
      </c>
      <c r="C17" s="21"/>
      <c r="D17" s="21"/>
      <c r="E17" s="21"/>
      <c r="F17" s="21">
        <f t="shared" si="2"/>
        <v>10000000</v>
      </c>
      <c r="G17" s="21">
        <f t="shared" si="3"/>
        <v>10000000</v>
      </c>
    </row>
    <row r="18" spans="1:7" ht="18" customHeight="1" x14ac:dyDescent="0.2">
      <c r="A18" s="9" t="s">
        <v>202</v>
      </c>
      <c r="B18" s="21">
        <v>49722000</v>
      </c>
      <c r="C18" s="21"/>
      <c r="D18" s="21"/>
      <c r="E18" s="21"/>
      <c r="F18" s="21">
        <f t="shared" si="2"/>
        <v>49722000</v>
      </c>
      <c r="G18" s="21">
        <f t="shared" si="3"/>
        <v>49722000</v>
      </c>
    </row>
    <row r="19" spans="1:7" ht="18" customHeight="1" x14ac:dyDescent="0.2">
      <c r="A19" s="9" t="s">
        <v>203</v>
      </c>
      <c r="B19" s="21">
        <v>54874000</v>
      </c>
      <c r="C19" s="21"/>
      <c r="D19" s="21"/>
      <c r="E19" s="21"/>
      <c r="F19" s="21">
        <f t="shared" si="2"/>
        <v>54874000</v>
      </c>
      <c r="G19" s="21">
        <f t="shared" si="3"/>
        <v>54874000</v>
      </c>
    </row>
    <row r="20" spans="1:7" ht="18" customHeight="1" x14ac:dyDescent="0.2">
      <c r="A20" s="9" t="s">
        <v>204</v>
      </c>
      <c r="B20" s="21">
        <v>14170000</v>
      </c>
      <c r="C20" s="21"/>
      <c r="D20" s="21"/>
      <c r="E20" s="21"/>
      <c r="F20" s="21">
        <f t="shared" si="2"/>
        <v>14170000</v>
      </c>
      <c r="G20" s="21">
        <f t="shared" si="3"/>
        <v>14170000</v>
      </c>
    </row>
    <row r="21" spans="1:7" ht="18" customHeight="1" x14ac:dyDescent="0.2">
      <c r="A21" s="9" t="s">
        <v>205</v>
      </c>
      <c r="B21" s="21">
        <v>242164985</v>
      </c>
      <c r="C21" s="21"/>
      <c r="D21" s="21">
        <v>57835015</v>
      </c>
      <c r="E21" s="21"/>
      <c r="F21" s="21">
        <f t="shared" si="2"/>
        <v>300000000</v>
      </c>
      <c r="G21" s="21">
        <f t="shared" si="3"/>
        <v>300000000</v>
      </c>
    </row>
    <row r="22" spans="1:7" ht="18" customHeight="1" x14ac:dyDescent="0.2">
      <c r="A22" s="9" t="s">
        <v>206</v>
      </c>
      <c r="B22" s="21">
        <v>3979000</v>
      </c>
      <c r="C22" s="21"/>
      <c r="D22" s="21"/>
      <c r="E22" s="21">
        <v>57140000</v>
      </c>
      <c r="F22" s="21">
        <f t="shared" si="2"/>
        <v>61119000</v>
      </c>
      <c r="G22" s="21">
        <f t="shared" si="3"/>
        <v>61119000</v>
      </c>
    </row>
    <row r="23" spans="1:7" ht="18" customHeight="1" x14ac:dyDescent="0.2">
      <c r="A23" s="9" t="s">
        <v>207</v>
      </c>
      <c r="B23" s="21">
        <v>427000</v>
      </c>
      <c r="C23" s="21"/>
      <c r="D23" s="21"/>
      <c r="E23" s="21">
        <v>573000</v>
      </c>
      <c r="F23" s="21">
        <f t="shared" si="2"/>
        <v>1000000</v>
      </c>
      <c r="G23" s="21">
        <f t="shared" si="3"/>
        <v>1000000</v>
      </c>
    </row>
    <row r="24" spans="1:7" ht="18" customHeight="1" x14ac:dyDescent="0.2">
      <c r="A24" s="3" t="s">
        <v>10</v>
      </c>
      <c r="B24" s="21">
        <f t="shared" ref="B24:E24" si="4">SUM(B6:B23)</f>
        <v>4513725095</v>
      </c>
      <c r="C24" s="21">
        <f t="shared" si="4"/>
        <v>9994000</v>
      </c>
      <c r="D24" s="21">
        <f t="shared" si="4"/>
        <v>57835015</v>
      </c>
      <c r="E24" s="21">
        <f t="shared" si="4"/>
        <v>557713000</v>
      </c>
      <c r="F24" s="21">
        <f>SUM(F6:F23)</f>
        <v>5139267110</v>
      </c>
      <c r="G24" s="21">
        <f t="shared" ref="G24" si="5">SUM(G6:G23)</f>
        <v>5139267110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6" width="19.83203125" style="4" customWidth="1"/>
    <col min="7" max="16384" width="8.9140625" style="4"/>
  </cols>
  <sheetData>
    <row r="1" spans="1:6" ht="21" x14ac:dyDescent="0.3">
      <c r="A1" s="8" t="s">
        <v>32</v>
      </c>
    </row>
    <row r="2" spans="1:6" ht="13" x14ac:dyDescent="0.2">
      <c r="A2" s="7" t="str">
        <f>有形固定資産の明細!A2</f>
        <v>自治体名：見附市</v>
      </c>
    </row>
    <row r="3" spans="1:6" ht="13" x14ac:dyDescent="0.2">
      <c r="A3" s="7" t="str">
        <f>有形固定資産の明細!A3</f>
        <v>年度：令和3年度</v>
      </c>
    </row>
    <row r="4" spans="1:6" ht="13" x14ac:dyDescent="0.2">
      <c r="F4" s="6" t="s">
        <v>119</v>
      </c>
    </row>
    <row r="5" spans="1:6" ht="22.5" customHeight="1" x14ac:dyDescent="0.2">
      <c r="A5" s="33" t="s">
        <v>33</v>
      </c>
      <c r="B5" s="33" t="s">
        <v>34</v>
      </c>
      <c r="C5" s="33"/>
      <c r="D5" s="33" t="s">
        <v>35</v>
      </c>
      <c r="E5" s="33"/>
      <c r="F5" s="34" t="s">
        <v>36</v>
      </c>
    </row>
    <row r="6" spans="1:6" ht="22.5" customHeight="1" x14ac:dyDescent="0.2">
      <c r="A6" s="33"/>
      <c r="B6" s="1" t="s">
        <v>37</v>
      </c>
      <c r="C6" s="2" t="s">
        <v>38</v>
      </c>
      <c r="D6" s="1" t="s">
        <v>37</v>
      </c>
      <c r="E6" s="2" t="s">
        <v>38</v>
      </c>
      <c r="F6" s="33"/>
    </row>
    <row r="7" spans="1:6" ht="18" customHeight="1" x14ac:dyDescent="0.2">
      <c r="A7" s="9"/>
      <c r="B7" s="21"/>
      <c r="C7" s="21"/>
      <c r="D7" s="21"/>
      <c r="E7" s="21"/>
      <c r="F7" s="21">
        <f>B7+D7</f>
        <v>0</v>
      </c>
    </row>
    <row r="8" spans="1:6" ht="18" customHeight="1" x14ac:dyDescent="0.2">
      <c r="A8" s="3" t="s">
        <v>10</v>
      </c>
      <c r="B8" s="21">
        <f>SUM(B7:B7)</f>
        <v>0</v>
      </c>
      <c r="C8" s="21">
        <f>SUM(C7:C7)</f>
        <v>0</v>
      </c>
      <c r="D8" s="21">
        <f>SUM(D7:D7)</f>
        <v>0</v>
      </c>
      <c r="E8" s="21">
        <f>SUM(E7:E7)</f>
        <v>0</v>
      </c>
      <c r="F8" s="21">
        <f>SUM(F7:F7)</f>
        <v>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3" width="19.83203125" style="4" customWidth="1"/>
    <col min="4" max="16384" width="8.9140625" style="4"/>
  </cols>
  <sheetData>
    <row r="1" spans="1:3" ht="21" x14ac:dyDescent="0.3">
      <c r="A1" s="8" t="s">
        <v>39</v>
      </c>
    </row>
    <row r="2" spans="1:3" ht="13" x14ac:dyDescent="0.2">
      <c r="A2" s="7" t="str">
        <f>有形固定資産の明細!A2</f>
        <v>自治体名：見附市</v>
      </c>
    </row>
    <row r="3" spans="1:3" ht="13" x14ac:dyDescent="0.2">
      <c r="A3" s="7" t="str">
        <f>有形固定資産の明細!A3</f>
        <v>年度：令和3年度</v>
      </c>
    </row>
    <row r="4" spans="1:3" ht="13" x14ac:dyDescent="0.2">
      <c r="C4" s="6" t="s">
        <v>119</v>
      </c>
    </row>
    <row r="5" spans="1:3" ht="22.5" customHeight="1" x14ac:dyDescent="0.2">
      <c r="A5" s="1" t="s">
        <v>33</v>
      </c>
      <c r="B5" s="1" t="s">
        <v>37</v>
      </c>
      <c r="C5" s="1" t="s">
        <v>40</v>
      </c>
    </row>
    <row r="6" spans="1:3" ht="18" customHeight="1" x14ac:dyDescent="0.2">
      <c r="A6" s="9" t="s">
        <v>41</v>
      </c>
      <c r="B6" s="21"/>
      <c r="C6" s="21"/>
    </row>
    <row r="7" spans="1:3" ht="18" customHeight="1" x14ac:dyDescent="0.2">
      <c r="A7" s="9"/>
      <c r="B7" s="21"/>
      <c r="C7" s="21"/>
    </row>
    <row r="8" spans="1:3" ht="18" customHeight="1" thickBot="1" x14ac:dyDescent="0.25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2">
      <c r="A9" s="9" t="s">
        <v>43</v>
      </c>
      <c r="B9" s="21"/>
      <c r="C9" s="21"/>
    </row>
    <row r="10" spans="1:3" ht="18" customHeight="1" x14ac:dyDescent="0.2">
      <c r="A10" s="9" t="s">
        <v>209</v>
      </c>
      <c r="B10" s="21">
        <v>9394795</v>
      </c>
      <c r="C10" s="21">
        <v>4156302</v>
      </c>
    </row>
    <row r="11" spans="1:3" ht="18" customHeight="1" x14ac:dyDescent="0.2">
      <c r="A11" s="9" t="s">
        <v>210</v>
      </c>
      <c r="B11" s="21">
        <v>1403331</v>
      </c>
      <c r="C11" s="21">
        <v>620841</v>
      </c>
    </row>
    <row r="12" spans="1:3" ht="18" customHeight="1" x14ac:dyDescent="0.2">
      <c r="A12" s="9" t="s">
        <v>211</v>
      </c>
      <c r="B12" s="21">
        <v>20679931</v>
      </c>
      <c r="C12" s="21">
        <v>9148903</v>
      </c>
    </row>
    <row r="13" spans="1:3" ht="18" customHeight="1" x14ac:dyDescent="0.2">
      <c r="A13" s="9" t="s">
        <v>212</v>
      </c>
      <c r="B13" s="21">
        <v>1275200</v>
      </c>
      <c r="C13" s="21">
        <v>564155</v>
      </c>
    </row>
    <row r="14" spans="1:3" ht="18" customHeight="1" x14ac:dyDescent="0.2">
      <c r="A14" s="9" t="s">
        <v>213</v>
      </c>
      <c r="B14" s="21">
        <v>2246559</v>
      </c>
      <c r="C14" s="21">
        <v>993889</v>
      </c>
    </row>
    <row r="15" spans="1:3" ht="18" customHeight="1" thickBot="1" x14ac:dyDescent="0.25">
      <c r="A15" s="10" t="s">
        <v>42</v>
      </c>
      <c r="B15" s="24">
        <f>SUM(B10:B14)</f>
        <v>34999816</v>
      </c>
      <c r="C15" s="24">
        <f>SUM(C10:C14)</f>
        <v>15484090</v>
      </c>
    </row>
    <row r="16" spans="1:3" ht="18" customHeight="1" thickTop="1" x14ac:dyDescent="0.2">
      <c r="A16" s="3" t="s">
        <v>10</v>
      </c>
      <c r="B16" s="21">
        <f>B8+B15</f>
        <v>34999816</v>
      </c>
      <c r="C16" s="21">
        <f>C8+C15</f>
        <v>15484090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3" width="19.83203125" style="4" customWidth="1"/>
    <col min="4" max="16384" width="8.9140625" style="4"/>
  </cols>
  <sheetData>
    <row r="1" spans="1:3" ht="21" x14ac:dyDescent="0.3">
      <c r="A1" s="8" t="s">
        <v>44</v>
      </c>
    </row>
    <row r="2" spans="1:3" ht="13" x14ac:dyDescent="0.2">
      <c r="A2" s="7" t="str">
        <f>有形固定資産の明細!A2</f>
        <v>自治体名：見附市</v>
      </c>
    </row>
    <row r="3" spans="1:3" ht="13" x14ac:dyDescent="0.2">
      <c r="A3" s="7" t="str">
        <f>有形固定資産の明細!A3</f>
        <v>年度：令和3年度</v>
      </c>
    </row>
    <row r="4" spans="1:3" ht="13" x14ac:dyDescent="0.2">
      <c r="C4" s="6" t="s">
        <v>119</v>
      </c>
    </row>
    <row r="5" spans="1:3" ht="22.5" customHeight="1" x14ac:dyDescent="0.2">
      <c r="A5" s="1" t="s">
        <v>33</v>
      </c>
      <c r="B5" s="1" t="s">
        <v>37</v>
      </c>
      <c r="C5" s="1" t="s">
        <v>40</v>
      </c>
    </row>
    <row r="6" spans="1:3" ht="18" customHeight="1" x14ac:dyDescent="0.2">
      <c r="A6" s="9" t="s">
        <v>41</v>
      </c>
      <c r="B6" s="21"/>
      <c r="C6" s="21"/>
    </row>
    <row r="7" spans="1:3" ht="18" customHeight="1" x14ac:dyDescent="0.2">
      <c r="A7" s="9"/>
      <c r="B7" s="21"/>
      <c r="C7" s="21"/>
    </row>
    <row r="8" spans="1:3" ht="18" customHeight="1" thickBot="1" x14ac:dyDescent="0.25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2">
      <c r="A9" s="9" t="s">
        <v>43</v>
      </c>
      <c r="B9" s="21"/>
      <c r="C9" s="21"/>
    </row>
    <row r="10" spans="1:3" ht="18" customHeight="1" x14ac:dyDescent="0.2">
      <c r="A10" s="9" t="s">
        <v>209</v>
      </c>
      <c r="B10" s="21">
        <v>9141432</v>
      </c>
      <c r="C10" s="21">
        <v>577587</v>
      </c>
    </row>
    <row r="11" spans="1:3" ht="18" customHeight="1" x14ac:dyDescent="0.2">
      <c r="A11" s="9" t="s">
        <v>210</v>
      </c>
      <c r="B11" s="21">
        <v>120600</v>
      </c>
      <c r="C11" s="21">
        <v>7620</v>
      </c>
    </row>
    <row r="12" spans="1:3" ht="18" customHeight="1" x14ac:dyDescent="0.2">
      <c r="A12" s="9" t="s">
        <v>211</v>
      </c>
      <c r="B12" s="21">
        <v>13858524</v>
      </c>
      <c r="C12" s="21">
        <v>875629</v>
      </c>
    </row>
    <row r="13" spans="1:3" ht="18" customHeight="1" x14ac:dyDescent="0.2">
      <c r="A13" s="9" t="s">
        <v>212</v>
      </c>
      <c r="B13" s="21">
        <v>760800</v>
      </c>
      <c r="C13" s="21">
        <v>48070</v>
      </c>
    </row>
    <row r="14" spans="1:3" ht="18" customHeight="1" x14ac:dyDescent="0.2">
      <c r="A14" s="9" t="s">
        <v>213</v>
      </c>
      <c r="B14" s="21">
        <v>1464445</v>
      </c>
      <c r="C14" s="21">
        <v>92529</v>
      </c>
    </row>
    <row r="15" spans="1:3" ht="18" customHeight="1" x14ac:dyDescent="0.2">
      <c r="A15" s="9" t="s">
        <v>214</v>
      </c>
      <c r="B15" s="21">
        <v>324380</v>
      </c>
      <c r="C15" s="21">
        <v>20495</v>
      </c>
    </row>
    <row r="16" spans="1:3" ht="18" customHeight="1" x14ac:dyDescent="0.2">
      <c r="A16" s="9" t="s">
        <v>215</v>
      </c>
      <c r="B16" s="21">
        <v>1618500</v>
      </c>
      <c r="C16" s="21">
        <v>102262</v>
      </c>
    </row>
    <row r="17" spans="1:3" ht="18" customHeight="1" x14ac:dyDescent="0.2">
      <c r="A17" s="9" t="s">
        <v>216</v>
      </c>
      <c r="B17" s="21">
        <v>9139205</v>
      </c>
      <c r="C17" s="21">
        <v>577446</v>
      </c>
    </row>
    <row r="18" spans="1:3" ht="18" customHeight="1" thickBot="1" x14ac:dyDescent="0.25">
      <c r="A18" s="10" t="s">
        <v>42</v>
      </c>
      <c r="B18" s="24">
        <f>SUM(B10:B17)</f>
        <v>36427886</v>
      </c>
      <c r="C18" s="24">
        <f>SUM(C10:C17)</f>
        <v>2301638</v>
      </c>
    </row>
    <row r="19" spans="1:3" ht="18" customHeight="1" thickTop="1" x14ac:dyDescent="0.2">
      <c r="A19" s="3" t="s">
        <v>10</v>
      </c>
      <c r="B19" s="21">
        <f>B8+B18</f>
        <v>36427886</v>
      </c>
      <c r="C19" s="21">
        <f>C8+C18</f>
        <v>2301638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zoomScale="70" zoomScaleNormal="70" workbookViewId="0"/>
  </sheetViews>
  <sheetFormatPr defaultColWidth="8.9140625" defaultRowHeight="11" x14ac:dyDescent="0.2"/>
  <cols>
    <col min="1" max="1" width="20.83203125" style="4" customWidth="1"/>
    <col min="2" max="2" width="14.83203125" style="4" customWidth="1"/>
    <col min="3" max="3" width="16.83203125" style="4" customWidth="1"/>
    <col min="4" max="11" width="14.83203125" style="4" customWidth="1"/>
    <col min="12" max="16384" width="8.9140625" style="4"/>
  </cols>
  <sheetData>
    <row r="1" spans="1:11" ht="21" x14ac:dyDescent="0.3">
      <c r="A1" s="8" t="s">
        <v>45</v>
      </c>
    </row>
    <row r="2" spans="1:11" ht="13" x14ac:dyDescent="0.2">
      <c r="A2" s="7" t="str">
        <f>有形固定資産の明細!A2</f>
        <v>自治体名：見附市</v>
      </c>
    </row>
    <row r="3" spans="1:11" ht="13" x14ac:dyDescent="0.2">
      <c r="A3" s="7" t="str">
        <f>有形固定資産の明細!A3</f>
        <v>年度：令和3年度</v>
      </c>
    </row>
    <row r="4" spans="1:11" ht="13" x14ac:dyDescent="0.2">
      <c r="K4" s="6" t="s">
        <v>119</v>
      </c>
    </row>
    <row r="5" spans="1:11" ht="22.5" customHeight="1" x14ac:dyDescent="0.2">
      <c r="A5" s="33" t="s">
        <v>26</v>
      </c>
      <c r="B5" s="35" t="s">
        <v>46</v>
      </c>
      <c r="C5" s="16"/>
      <c r="D5" s="33" t="s">
        <v>47</v>
      </c>
      <c r="E5" s="34" t="s">
        <v>48</v>
      </c>
      <c r="F5" s="33" t="s">
        <v>49</v>
      </c>
      <c r="G5" s="34" t="s">
        <v>50</v>
      </c>
      <c r="H5" s="35" t="s">
        <v>51</v>
      </c>
      <c r="I5" s="15"/>
      <c r="J5" s="13"/>
      <c r="K5" s="33" t="s">
        <v>30</v>
      </c>
    </row>
    <row r="6" spans="1:11" ht="22.5" customHeight="1" x14ac:dyDescent="0.2">
      <c r="A6" s="33"/>
      <c r="B6" s="33"/>
      <c r="C6" s="11" t="s">
        <v>52</v>
      </c>
      <c r="D6" s="33"/>
      <c r="E6" s="33"/>
      <c r="F6" s="33"/>
      <c r="G6" s="33"/>
      <c r="H6" s="33"/>
      <c r="I6" s="1" t="s">
        <v>53</v>
      </c>
      <c r="J6" s="1" t="s">
        <v>54</v>
      </c>
      <c r="K6" s="33"/>
    </row>
    <row r="7" spans="1:11" ht="18" customHeight="1" x14ac:dyDescent="0.2">
      <c r="A7" s="5" t="s">
        <v>55</v>
      </c>
      <c r="B7" s="21"/>
      <c r="C7" s="23"/>
      <c r="D7" s="21"/>
      <c r="E7" s="21"/>
      <c r="F7" s="21"/>
      <c r="G7" s="21"/>
      <c r="H7" s="21"/>
      <c r="I7" s="21"/>
      <c r="J7" s="21"/>
      <c r="K7" s="21"/>
    </row>
    <row r="8" spans="1:11" ht="18" customHeight="1" x14ac:dyDescent="0.2">
      <c r="A8" s="5" t="s">
        <v>56</v>
      </c>
      <c r="B8" s="21">
        <f>SUM(D8:H8)+K8</f>
        <v>0</v>
      </c>
      <c r="C8" s="23">
        <v>0</v>
      </c>
      <c r="D8" s="21">
        <v>0</v>
      </c>
      <c r="E8" s="21">
        <v>0</v>
      </c>
      <c r="F8" s="21">
        <v>0</v>
      </c>
      <c r="G8" s="21">
        <v>0</v>
      </c>
      <c r="H8" s="21">
        <f>SUM(I8:J8)</f>
        <v>0</v>
      </c>
      <c r="I8" s="21">
        <v>0</v>
      </c>
      <c r="J8" s="21">
        <v>0</v>
      </c>
      <c r="K8" s="21">
        <v>0</v>
      </c>
    </row>
    <row r="9" spans="1:11" ht="18" customHeight="1" x14ac:dyDescent="0.2">
      <c r="A9" s="5" t="s">
        <v>57</v>
      </c>
      <c r="B9" s="21">
        <f t="shared" ref="B9:B18" si="0">SUM(D9:H9)+K9</f>
        <v>0</v>
      </c>
      <c r="C9" s="23">
        <v>0</v>
      </c>
      <c r="D9" s="21">
        <v>0</v>
      </c>
      <c r="E9" s="21">
        <v>0</v>
      </c>
      <c r="F9" s="21">
        <v>0</v>
      </c>
      <c r="G9" s="21">
        <v>0</v>
      </c>
      <c r="H9" s="21">
        <f t="shared" ref="H9:H18" si="1">SUM(I9:J9)</f>
        <v>0</v>
      </c>
      <c r="I9" s="21">
        <v>0</v>
      </c>
      <c r="J9" s="21">
        <v>0</v>
      </c>
      <c r="K9" s="21">
        <v>0</v>
      </c>
    </row>
    <row r="10" spans="1:11" ht="18" customHeight="1" x14ac:dyDescent="0.2">
      <c r="A10" s="5" t="s">
        <v>58</v>
      </c>
      <c r="B10" s="21">
        <f t="shared" si="0"/>
        <v>0</v>
      </c>
      <c r="C10" s="23">
        <v>0</v>
      </c>
      <c r="D10" s="21">
        <v>0</v>
      </c>
      <c r="E10" s="21">
        <v>0</v>
      </c>
      <c r="F10" s="21">
        <v>0</v>
      </c>
      <c r="G10" s="21">
        <v>0</v>
      </c>
      <c r="H10" s="21">
        <f t="shared" si="1"/>
        <v>0</v>
      </c>
      <c r="I10" s="21">
        <v>0</v>
      </c>
      <c r="J10" s="21">
        <v>0</v>
      </c>
      <c r="K10" s="21">
        <v>0</v>
      </c>
    </row>
    <row r="11" spans="1:11" ht="18" customHeight="1" x14ac:dyDescent="0.2">
      <c r="A11" s="5" t="s">
        <v>59</v>
      </c>
      <c r="B11" s="21">
        <f t="shared" si="0"/>
        <v>0</v>
      </c>
      <c r="C11" s="23">
        <v>0</v>
      </c>
      <c r="D11" s="21">
        <v>0</v>
      </c>
      <c r="E11" s="21">
        <v>0</v>
      </c>
      <c r="F11" s="21">
        <v>0</v>
      </c>
      <c r="G11" s="21">
        <v>0</v>
      </c>
      <c r="H11" s="21">
        <f t="shared" si="1"/>
        <v>0</v>
      </c>
      <c r="I11" s="21">
        <v>0</v>
      </c>
      <c r="J11" s="21">
        <v>0</v>
      </c>
      <c r="K11" s="21">
        <v>0</v>
      </c>
    </row>
    <row r="12" spans="1:11" ht="18" customHeight="1" x14ac:dyDescent="0.2">
      <c r="A12" s="5" t="s">
        <v>60</v>
      </c>
      <c r="B12" s="21">
        <f t="shared" si="0"/>
        <v>0</v>
      </c>
      <c r="C12" s="23">
        <v>0</v>
      </c>
      <c r="D12" s="21">
        <v>0</v>
      </c>
      <c r="E12" s="21">
        <v>0</v>
      </c>
      <c r="F12" s="21">
        <v>0</v>
      </c>
      <c r="G12" s="21">
        <v>0</v>
      </c>
      <c r="H12" s="21">
        <f t="shared" si="1"/>
        <v>0</v>
      </c>
      <c r="I12" s="21">
        <v>0</v>
      </c>
      <c r="J12" s="21">
        <v>0</v>
      </c>
      <c r="K12" s="21">
        <v>0</v>
      </c>
    </row>
    <row r="13" spans="1:11" ht="18" customHeight="1" x14ac:dyDescent="0.2">
      <c r="A13" s="5" t="s">
        <v>61</v>
      </c>
      <c r="B13" s="21">
        <f t="shared" si="0"/>
        <v>0</v>
      </c>
      <c r="C13" s="23">
        <v>0</v>
      </c>
      <c r="D13" s="21">
        <v>0</v>
      </c>
      <c r="E13" s="21">
        <v>0</v>
      </c>
      <c r="F13" s="21">
        <v>0</v>
      </c>
      <c r="G13" s="21">
        <v>0</v>
      </c>
      <c r="H13" s="21">
        <f t="shared" si="1"/>
        <v>0</v>
      </c>
      <c r="I13" s="21">
        <v>0</v>
      </c>
      <c r="J13" s="21">
        <v>0</v>
      </c>
      <c r="K13" s="21">
        <v>0</v>
      </c>
    </row>
    <row r="14" spans="1:11" ht="18" customHeight="1" x14ac:dyDescent="0.2">
      <c r="A14" s="5" t="s">
        <v>62</v>
      </c>
      <c r="B14" s="21"/>
      <c r="C14" s="23"/>
      <c r="D14" s="21"/>
      <c r="E14" s="21"/>
      <c r="F14" s="21"/>
      <c r="G14" s="21"/>
      <c r="H14" s="21"/>
      <c r="I14" s="21"/>
      <c r="J14" s="21"/>
      <c r="K14" s="21"/>
    </row>
    <row r="15" spans="1:11" ht="18" customHeight="1" x14ac:dyDescent="0.2">
      <c r="A15" s="5" t="s">
        <v>63</v>
      </c>
      <c r="B15" s="21">
        <f t="shared" si="0"/>
        <v>0</v>
      </c>
      <c r="C15" s="23">
        <v>0</v>
      </c>
      <c r="D15" s="21">
        <v>0</v>
      </c>
      <c r="E15" s="21">
        <v>0</v>
      </c>
      <c r="F15" s="21">
        <v>0</v>
      </c>
      <c r="G15" s="21">
        <v>0</v>
      </c>
      <c r="H15" s="21">
        <f t="shared" si="1"/>
        <v>0</v>
      </c>
      <c r="I15" s="21">
        <v>0</v>
      </c>
      <c r="J15" s="21">
        <v>0</v>
      </c>
      <c r="K15" s="21">
        <v>0</v>
      </c>
    </row>
    <row r="16" spans="1:11" ht="18" customHeight="1" x14ac:dyDescent="0.2">
      <c r="A16" s="5" t="s">
        <v>64</v>
      </c>
      <c r="B16" s="21">
        <f t="shared" si="0"/>
        <v>0</v>
      </c>
      <c r="C16" s="23">
        <v>0</v>
      </c>
      <c r="D16" s="21">
        <v>0</v>
      </c>
      <c r="E16" s="21">
        <v>0</v>
      </c>
      <c r="F16" s="21">
        <v>0</v>
      </c>
      <c r="G16" s="21">
        <v>0</v>
      </c>
      <c r="H16" s="21">
        <f t="shared" si="1"/>
        <v>0</v>
      </c>
      <c r="I16" s="21">
        <v>0</v>
      </c>
      <c r="J16" s="21">
        <v>0</v>
      </c>
      <c r="K16" s="21">
        <v>0</v>
      </c>
    </row>
    <row r="17" spans="1:11" ht="18" customHeight="1" x14ac:dyDescent="0.2">
      <c r="A17" s="5" t="s">
        <v>65</v>
      </c>
      <c r="B17" s="21">
        <f t="shared" si="0"/>
        <v>0</v>
      </c>
      <c r="C17" s="23">
        <v>0</v>
      </c>
      <c r="D17" s="21">
        <v>0</v>
      </c>
      <c r="E17" s="21">
        <v>0</v>
      </c>
      <c r="F17" s="21">
        <v>0</v>
      </c>
      <c r="G17" s="21">
        <v>0</v>
      </c>
      <c r="H17" s="21">
        <f t="shared" si="1"/>
        <v>0</v>
      </c>
      <c r="I17" s="21">
        <v>0</v>
      </c>
      <c r="J17" s="21">
        <v>0</v>
      </c>
      <c r="K17" s="21">
        <v>0</v>
      </c>
    </row>
    <row r="18" spans="1:11" ht="18" customHeight="1" x14ac:dyDescent="0.2">
      <c r="A18" s="5" t="s">
        <v>61</v>
      </c>
      <c r="B18" s="21">
        <f t="shared" si="0"/>
        <v>0</v>
      </c>
      <c r="C18" s="23">
        <v>0</v>
      </c>
      <c r="D18" s="21">
        <v>0</v>
      </c>
      <c r="E18" s="21">
        <v>0</v>
      </c>
      <c r="F18" s="21">
        <v>0</v>
      </c>
      <c r="G18" s="21">
        <v>0</v>
      </c>
      <c r="H18" s="21">
        <f t="shared" si="1"/>
        <v>0</v>
      </c>
      <c r="I18" s="21">
        <v>0</v>
      </c>
      <c r="J18" s="21">
        <v>0</v>
      </c>
      <c r="K18" s="21">
        <v>0</v>
      </c>
    </row>
    <row r="19" spans="1:11" ht="18" customHeight="1" x14ac:dyDescent="0.2">
      <c r="A19" s="3" t="s">
        <v>66</v>
      </c>
      <c r="B19" s="21">
        <v>20882251970</v>
      </c>
      <c r="C19" s="23">
        <v>1737380154</v>
      </c>
      <c r="D19" s="21">
        <f>SUM(D7:D18)</f>
        <v>0</v>
      </c>
      <c r="E19" s="21">
        <f>SUM(E7:E18)</f>
        <v>0</v>
      </c>
      <c r="F19" s="21">
        <f t="shared" ref="F19:K19" si="2">SUM(F7:F18)</f>
        <v>0</v>
      </c>
      <c r="G19" s="21">
        <f t="shared" si="2"/>
        <v>0</v>
      </c>
      <c r="H19" s="21">
        <f t="shared" si="2"/>
        <v>0</v>
      </c>
      <c r="I19" s="21">
        <f t="shared" si="2"/>
        <v>0</v>
      </c>
      <c r="J19" s="21">
        <f t="shared" si="2"/>
        <v>0</v>
      </c>
      <c r="K19" s="21">
        <f t="shared" si="2"/>
        <v>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9" width="12.83203125" style="4" customWidth="1"/>
    <col min="10" max="16384" width="8.9140625" style="4"/>
  </cols>
  <sheetData>
    <row r="1" spans="1:9" ht="21" x14ac:dyDescent="0.3">
      <c r="A1" s="8" t="s">
        <v>67</v>
      </c>
    </row>
    <row r="2" spans="1:9" ht="13" x14ac:dyDescent="0.2">
      <c r="A2" s="7" t="str">
        <f>有形固定資産の明細!A2</f>
        <v>自治体名：見附市</v>
      </c>
    </row>
    <row r="3" spans="1:9" ht="13" x14ac:dyDescent="0.2">
      <c r="A3" s="7" t="str">
        <f>有形固定資産の明細!A3</f>
        <v>年度：令和3年度</v>
      </c>
    </row>
    <row r="4" spans="1:9" ht="13" x14ac:dyDescent="0.2">
      <c r="I4" s="6" t="s">
        <v>119</v>
      </c>
    </row>
    <row r="5" spans="1:9" ht="37.5" customHeight="1" x14ac:dyDescent="0.2">
      <c r="A5" s="11" t="s">
        <v>46</v>
      </c>
      <c r="B5" s="1" t="s">
        <v>68</v>
      </c>
      <c r="C5" s="2" t="s">
        <v>69</v>
      </c>
      <c r="D5" s="2" t="s">
        <v>70</v>
      </c>
      <c r="E5" s="2" t="s">
        <v>71</v>
      </c>
      <c r="F5" s="2" t="s">
        <v>72</v>
      </c>
      <c r="G5" s="2" t="s">
        <v>73</v>
      </c>
      <c r="H5" s="1" t="s">
        <v>74</v>
      </c>
      <c r="I5" s="2" t="s">
        <v>75</v>
      </c>
    </row>
    <row r="6" spans="1:9" ht="18" customHeight="1" x14ac:dyDescent="0.2">
      <c r="A6" s="23">
        <f>SUM(B6:H6)</f>
        <v>20882251970</v>
      </c>
      <c r="B6" s="21">
        <v>19859558970</v>
      </c>
      <c r="C6" s="21">
        <v>1022693000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0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裕貴 勅使河原</cp:lastModifiedBy>
  <dcterms:created xsi:type="dcterms:W3CDTF">2023-12-01T00:59:49Z</dcterms:created>
  <dcterms:modified xsi:type="dcterms:W3CDTF">2024-08-29T01:16:55Z</dcterms:modified>
</cp:coreProperties>
</file>