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jsvr01\上下水道局\経営\200_下水道事業\200下水道担当\925経営分析表\R06\回答\様式差し替え\"/>
    </mc:Choice>
  </mc:AlternateContent>
  <xr:revisionPtr revIDLastSave="0" documentId="13_ncr:1_{B4816106-E686-4754-9C6E-A1B23DC6FEAC}" xr6:coauthVersionLast="47" xr6:coauthVersionMax="47" xr10:uidLastSave="{00000000-0000-0000-0000-000000000000}"/>
  <workbookProtection workbookAlgorithmName="SHA-512" workbookHashValue="tfkVb9dEsgERnuIKUfKHq6Q1vdYeF9JMNLK+KsqAIZZOaye6DdBpk8vICfTTZn2ccKiPOsnVVP9NG1F5AmDdfQ==" workbookSaltValue="yMAKcrNcUYb2O873jfqmR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F85" i="4"/>
  <c r="E85" i="4"/>
  <c r="AT10" i="4"/>
  <c r="AL10" i="4"/>
  <c r="AD10" i="4"/>
  <c r="I10" i="4"/>
  <c r="AD8" i="4"/>
  <c r="P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<sst xmlns="http://schemas.openxmlformats.org/spreadsheetml/2006/main" count="231" uniqueCount="116">
  <si>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</si>
  <si>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</si>
  <si>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</si>
  <si>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</si>
  <si>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</si>
  <si>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</si>
  <si>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</si>
  <si>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</si>
  <si>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</si>
  <si>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</si>
  <si>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</si>
  <si>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</si>
  <si>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</si>
  <si>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</si>
  <si>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</si>
  <si>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</si>
  <si>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</si>
  <si>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</si>
  <si>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</si>
  <si>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</si>
  <si>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</si>
  <si>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</si>
  <si>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</si>
  <si>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</si>
  <si>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</si>
  <si>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</si>
  <si>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</si>
  <si>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</si>
  <si>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</si>
  <si>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</si>
  <si>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</si>
  <si>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</si>
  <si>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</si>
  <si>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</si>
  <si>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</si>
  <si>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</si>
  <si>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</si>
  <si>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</si>
  <si>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</si>
  <si>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</si>
  <si>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</si>
  <si>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</si>
  <si>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</si>
  <si>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</si>
  <si>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</si>
  <si>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</si>
  <si>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</si>
  <si>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</si>
  <si>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</si>
  <si>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</si>
  <si>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</si>
  <si>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</si>
  <si>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</si>
  <si>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</si>
  <si>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</si>
  <si>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</si>
  <si>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</si>
  <si>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</si>
  <si>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</si>
  <si>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</si>
  <si>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</si>
  <si>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</si>
  <si>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</si>
  <si>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</si>
  <si>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</si>
  <si>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</si>
  <si>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</si>
  <si>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</si>
  <si>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</si>
  <si>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</si>
  <si>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</si>
  <si>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</si>
  <si>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</si>
  <si>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</si>
  <si>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</si>
  <si>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</si>
  <si>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</si>
  <si>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</si>
  <si>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</si>
  <si>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</si>
  <si>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</si>
  <si>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</si>
  <si>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</si>
  <si>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</si>
  <si>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</si>
  <si>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</si>
  <si>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</si>
  <si>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</si>
  <si>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</si>
  <si>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</si>
  <si>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</si>
  <si>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</si>
  <si>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</si>
  <si>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</si>
  <si>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</si>
  <si>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</si>
  <si>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見附市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</si>
  <si>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</si>
  <si>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</si>
  <si>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</si>
  <si>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</si>
  <si>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</si>
  <si>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</si>
  <si>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</si>
  <si>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</si>
  <si>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</si>
  <si>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</si>
  <si>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</si>
  <si>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</si>
  <si>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</si>
  <si>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</si>
  <si>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</si>
  <si>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</si>
  <si>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①償却率は徐々に高くなってきているが、管渠整備を推進している段階のため類似団平均より低い水準である。　　　　　　　　　　　 
 ②合流汚水管渠布設開始から50年を経過したことにより、老朽化率が高くなってきている。今後も耐用年数を経過する管渠が毎年、増加していく見込である。　　　
 ③管渠整備を推進している段階であったため管渠改善は実施していない。令和6年度以降、管渠整備完了に伴い、管渠改善に着手していく見込みである。</t>
    <phoneticPr fontId="4"/>
  </si>
  <si>
    <t>　下水道区域整備が概ね完了し、令和6年度以降は管渠及び処理場の老朽化に対応するための更新費用が見込まれる。また、使用料収入については令和5年7月に改定を行ったことにより増収となったが、今後、人口減少により徐々に減収が見込まれる。「見附市下水道事業経営戦略」に基づいた財政運営により、更新財源の確保や費用削減といった経営改善の取り組みによりいっそう注力していく必要がある。　　</t>
    <phoneticPr fontId="4"/>
  </si>
  <si>
    <t>　平成25年度に地方公営企業法を全部適用し、企業会計へ移行した。現行の使用料体系は令和5年7月の使用料改定による。
 ①経常収支比率は、施設維持費や減価償却費等の費用が大きいが、使用料改定を実施したことにより改善傾向である。
 ②累積欠損金比率は、使用料改定による収入増よりも減価償却費等の経費が上回り、赤字となったことから増え続けている。　　　　　　　　　　　　　　　　　　　　　　　　　　　　　　　　　　　　　　　　　　   
 ③流動比率は、主に現金預金の減少に伴い減少している。　　                       　　　　 
 ④企業債残高対事業規模比率は、企業債を主な財源として未普及地区での整備を行ってきたため、平均より大幅に高い比率となっている。　　　　　　　　　　　　　　　　　　　　　 
 ⑤経費回収率は、下水道使用料を令和5年7月に改定したことにより前年より高くなっている。　　　　　　　　 
 ⑥汚水処理原価は、有収水量の減少に伴い高くなっている。　　　　　　　　　　　　　　　　　　　　　　 
 ⑦施設利用率は、類似団体よりやや低い数値で推移しているが、中長期的には、施設の統廃合を検討しており、施設利用率は高くなることが見込まれる。　　　　　　 
 ⑧水洗化率は下水道区域の整備が進んだことや、未接続世帯への啓発により徐々に増加していたが、人口減少により前年より微減となっている。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</si>
</sst>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0-4B78-ACCA-01B1FC713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9E70-4B78-ACCA-01B1FC713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53.86</c:v>
                </c:pt>
                <c:pt idx="1">
                  <c:v>60.28</c:v>
                </c:pt>
                <c:pt idx="2">
                  <c:v>56.44</c:v>
                </c:pt>
                <c:pt idx="3">
                  <c:v>54.48</c:v>
                </c:pt>
                <c:pt idx="4">
                  <c:v>54.26</c:v>
                </c:pt>
              </c:numCache>
            </c:numRef>
          </c:val>
          <c:extLst>
            <c:ext xmlns:c16="http://schemas.microsoft.com/office/drawing/2014/chart" uri="{C3380CC4-5D6E-409C-BE32-E72D297353CC}">
              <c16:uniqueId val="{00000000-8A70-4109-900F-1F3D586A01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A70-4109-900F-1F3D586A01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92.35</c:v>
                </c:pt>
                <c:pt idx="1">
                  <c:v>92.37</c:v>
                </c:pt>
                <c:pt idx="2">
                  <c:v>93.14</c:v>
                </c:pt>
                <c:pt idx="3">
                  <c:v>93.59</c:v>
                </c:pt>
                <c:pt idx="4">
                  <c:v>93.42</c:v>
                </c:pt>
              </c:numCache>
            </c:numRef>
          </c:val>
          <c:extLst>
            <c:ext xmlns:c16="http://schemas.microsoft.com/office/drawing/2014/chart" uri="{C3380CC4-5D6E-409C-BE32-E72D297353CC}">
              <c16:uniqueId val="{00000000-F6F8-4E19-B172-2FBB4735A0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F6F8-4E19-B172-2FBB4735A0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99.04</c:v>
                </c:pt>
                <c:pt idx="1">
                  <c:v>99.34</c:v>
                </c:pt>
                <c:pt idx="2">
                  <c:v>99.24</c:v>
                </c:pt>
                <c:pt idx="3">
                  <c:v>99.15</c:v>
                </c:pt>
                <c:pt idx="4">
                  <c:v>99.65</c:v>
                </c:pt>
              </c:numCache>
            </c:numRef>
          </c:val>
          <c:extLst>
            <c:ext xmlns:c16="http://schemas.microsoft.com/office/drawing/2014/chart" uri="{C3380CC4-5D6E-409C-BE32-E72D297353CC}">
              <c16:uniqueId val="{00000000-BFDD-421F-AD12-B83DD7E83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FDD-421F-AD12-B83DD7E83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19.66</c:v>
                </c:pt>
                <c:pt idx="1">
                  <c:v>22.04</c:v>
                </c:pt>
                <c:pt idx="2">
                  <c:v>23.94</c:v>
                </c:pt>
                <c:pt idx="3">
                  <c:v>26.17</c:v>
                </c:pt>
                <c:pt idx="4">
                  <c:v>28.62</c:v>
                </c:pt>
              </c:numCache>
            </c:numRef>
          </c:val>
          <c:extLst>
            <c:ext xmlns:c16="http://schemas.microsoft.com/office/drawing/2014/chart" uri="{C3380CC4-5D6E-409C-BE32-E72D297353CC}">
              <c16:uniqueId val="{00000000-B8C3-4F7C-A0B3-64636C9CC8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B8C3-4F7C-A0B3-64636C9CC8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6.52</c:v>
                </c:pt>
                <c:pt idx="1">
                  <c:v>8.41</c:v>
                </c:pt>
                <c:pt idx="2">
                  <c:v>10.119999999999999</c:v>
                </c:pt>
                <c:pt idx="3">
                  <c:v>14.67</c:v>
                </c:pt>
                <c:pt idx="4">
                  <c:v>18.649999999999999</c:v>
                </c:pt>
              </c:numCache>
            </c:numRef>
          </c:val>
          <c:extLst>
            <c:ext xmlns:c16="http://schemas.microsoft.com/office/drawing/2014/chart" uri="{C3380CC4-5D6E-409C-BE32-E72D297353CC}">
              <c16:uniqueId val="{00000000-77BC-4679-B5AC-FA97B55B0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77BC-4679-B5AC-FA97B55B0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7.34</c:v>
                </c:pt>
                <c:pt idx="1">
                  <c:v>8.7799999999999994</c:v>
                </c:pt>
                <c:pt idx="2">
                  <c:v>10.08</c:v>
                </c:pt>
                <c:pt idx="3">
                  <c:v>11.87</c:v>
                </c:pt>
                <c:pt idx="4">
                  <c:v>12.38</c:v>
                </c:pt>
              </c:numCache>
            </c:numRef>
          </c:val>
          <c:extLst>
            <c:ext xmlns:c16="http://schemas.microsoft.com/office/drawing/2014/chart" uri="{C3380CC4-5D6E-409C-BE32-E72D297353CC}">
              <c16:uniqueId val="{00000000-5992-4877-8C5C-94C3AC158C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992-4877-8C5C-94C3AC158C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66.75</c:v>
                </c:pt>
                <c:pt idx="1">
                  <c:v>63.52</c:v>
                </c:pt>
                <c:pt idx="2">
                  <c:v>80.03</c:v>
                </c:pt>
                <c:pt idx="3">
                  <c:v>84.07</c:v>
                </c:pt>
                <c:pt idx="4">
                  <c:v>69.430000000000007</c:v>
                </c:pt>
              </c:numCache>
            </c:numRef>
          </c:val>
          <c:extLst>
            <c:ext xmlns:c16="http://schemas.microsoft.com/office/drawing/2014/chart" uri="{C3380CC4-5D6E-409C-BE32-E72D297353CC}">
              <c16:uniqueId val="{00000000-F578-4919-9067-36C7DCF47E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F578-4919-9067-36C7DCF47E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1840.67</c:v>
                </c:pt>
                <c:pt idx="1">
                  <c:v>1800.05</c:v>
                </c:pt>
                <c:pt idx="2">
                  <c:v>1826.69</c:v>
                </c:pt>
                <c:pt idx="3">
                  <c:v>1838.4</c:v>
                </c:pt>
                <c:pt idx="4">
                  <c:v>1733.38</c:v>
                </c:pt>
              </c:numCache>
            </c:numRef>
          </c:val>
          <c:extLst>
            <c:ext xmlns:c16="http://schemas.microsoft.com/office/drawing/2014/chart" uri="{C3380CC4-5D6E-409C-BE32-E72D297353CC}">
              <c16:uniqueId val="{00000000-CBA8-42DC-8D28-58A628D359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CBA8-42DC-8D28-58A628D359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90.94</c:v>
                </c:pt>
                <c:pt idx="1">
                  <c:v>97.21</c:v>
                </c:pt>
                <c:pt idx="2">
                  <c:v>97.02</c:v>
                </c:pt>
                <c:pt idx="3">
                  <c:v>97.53</c:v>
                </c:pt>
                <c:pt idx="4">
                  <c:v>98.82</c:v>
                </c:pt>
              </c:numCache>
            </c:numRef>
          </c:val>
          <c:extLst>
            <c:ext xmlns:c16="http://schemas.microsoft.com/office/drawing/2014/chart" uri="{C3380CC4-5D6E-409C-BE32-E72D297353CC}">
              <c16:uniqueId val="{00000000-E778-4858-89A2-E3787FBCDC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E778-4858-89A2-E3787FBCDC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174.47</c:v>
                </c:pt>
                <c:pt idx="1">
                  <c:v>162.88999999999999</c:v>
                </c:pt>
                <c:pt idx="2">
                  <c:v>163.38</c:v>
                </c:pt>
                <c:pt idx="3">
                  <c:v>162.88</c:v>
                </c:pt>
                <c:pt idx="4">
                  <c:v>168.73</c:v>
                </c:pt>
              </c:numCache>
            </c:numRef>
          </c:val>
          <c:extLst>
            <c:ext xmlns:c16="http://schemas.microsoft.com/office/drawing/2014/chart" uri="{C3380CC4-5D6E-409C-BE32-E72D297353CC}">
              <c16:uniqueId val="{00000000-021D-411A-8547-5538F666E9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021D-411A-8547-5538F666E9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26"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見附市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38584</v>
      </c>
      <c r="AM8" s="36"/>
      <c r="AN8" s="36"/>
      <c r="AO8" s="36"/>
      <c r="AP8" s="36"/>
      <c r="AQ8" s="36"/>
      <c r="AR8" s="36"/>
      <c r="AS8" s="36"/>
      <c r="AT8" s="37">
        <f>データ!T6</f>
        <v>77.91</v>
      </c>
      <c r="AU8" s="37"/>
      <c r="AV8" s="37"/>
      <c r="AW8" s="37"/>
      <c r="AX8" s="37"/>
      <c r="AY8" s="37"/>
      <c r="AZ8" s="37"/>
      <c r="BA8" s="37"/>
      <c r="BB8" s="37">
        <f>データ!U6</f>
        <v>495.24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59.42</v>
      </c>
      <c r="J10" s="37"/>
      <c r="K10" s="37"/>
      <c r="L10" s="37"/>
      <c r="M10" s="37"/>
      <c r="N10" s="37"/>
      <c r="O10" s="37"/>
      <c r="P10" s="37">
        <f>データ!P6</f>
        <v>90.4</v>
      </c>
      <c r="Q10" s="37"/>
      <c r="R10" s="37"/>
      <c r="S10" s="37"/>
      <c r="T10" s="37"/>
      <c r="U10" s="37"/>
      <c r="V10" s="37"/>
      <c r="W10" s="37">
        <f>データ!Q6</f>
        <v>70.34</v>
      </c>
      <c r="X10" s="37"/>
      <c r="Y10" s="37"/>
      <c r="Z10" s="37"/>
      <c r="AA10" s="37"/>
      <c r="AB10" s="37"/>
      <c r="AC10" s="37"/>
      <c r="AD10" s="36">
        <f>データ!R6</f>
        <v>3520</v>
      </c>
      <c r="AE10" s="36"/>
      <c r="AF10" s="36"/>
      <c r="AG10" s="36"/>
      <c r="AH10" s="36"/>
      <c r="AI10" s="36"/>
      <c r="AJ10" s="36"/>
      <c r="AK10" s="2"/>
      <c r="AL10" s="36">
        <f>データ!V6</f>
        <v>34721</v>
      </c>
      <c r="AM10" s="36"/>
      <c r="AN10" s="36"/>
      <c r="AO10" s="36"/>
      <c r="AP10" s="36"/>
      <c r="AQ10" s="36"/>
      <c r="AR10" s="36"/>
      <c r="AS10" s="36"/>
      <c r="AT10" s="37">
        <f>データ!W6</f>
        <v>9.56</v>
      </c>
      <c r="AU10" s="37"/>
      <c r="AV10" s="37"/>
      <c r="AW10" s="37"/>
      <c r="AX10" s="37"/>
      <c r="AY10" s="37"/>
      <c r="AZ10" s="37"/>
      <c r="BA10" s="37"/>
      <c r="BB10" s="37">
        <f>データ!X6</f>
        <v>3631.9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EEQ+8Qm48MR5LVJKXz0II2ILoUxO+wMH0NbdZo1EVdhDUfbT5HR5yqGKaNUqDaRPV9SF5FpolUPFtoMzomfw==" saltValue="nNWXeMVY5ML3B2KLdy2K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152111</v>
      </c>
      <c r="D6" s="19">
        <f t="shared" si="3"/>
        <v>46</v>
      </c>
      <c r="E6" s="19">
        <f t="shared" si="3"/>
        <v>17</v>
      </c>
      <c r="F6" s="19">
        <f t="shared" si="3"/>
        <v>1</v>
      </c>
      <c r="G6" s="19">
        <f t="shared" si="3"/>
        <v>0</v>
      </c>
      <c r="H6" s="19" t="str">
        <f t="shared" si="3"/>
        <v>新潟県　見附市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59.42</v>
      </c>
      <c r="P6" s="20">
        <f t="shared" si="3"/>
        <v>90.4</v>
      </c>
      <c r="Q6" s="20">
        <f t="shared" si="3"/>
        <v>70.34</v>
      </c>
      <c r="R6" s="20">
        <f t="shared" si="3"/>
        <v>3520</v>
      </c>
      <c r="S6" s="20">
        <f t="shared" si="3"/>
        <v>38584</v>
      </c>
      <c r="T6" s="20">
        <f t="shared" si="3"/>
        <v>77.91</v>
      </c>
      <c r="U6" s="20">
        <f t="shared" si="3"/>
        <v>495.24</v>
      </c>
      <c r="V6" s="20">
        <f t="shared" si="3"/>
        <v>34721</v>
      </c>
      <c r="W6" s="20">
        <f t="shared" si="3"/>
        <v>9.56</v>
      </c>
      <c r="X6" s="20">
        <f t="shared" si="3"/>
        <v>3631.9</v>
      </c>
      <c r="Y6" s="21">
        <f>IF(Y7="",NA(),Y7)</f>
        <v>99.04</v>
      </c>
      <c r="Z6" s="21">
        <f t="shared" ref="Z6:AH6" si="4">IF(Z7="",NA(),Z7)</f>
        <v>99.34</v>
      </c>
      <c r="AA6" s="21">
        <f t="shared" si="4"/>
        <v>99.24</v>
      </c>
      <c r="AB6" s="21">
        <f t="shared" si="4"/>
        <v>99.15</v>
      </c>
      <c r="AC6" s="21">
        <f t="shared" si="4"/>
        <v>99.65</v>
      </c>
      <c r="AD6" s="21">
        <f t="shared" si="4"/>
        <v>106.99</v>
      </c>
      <c r="AE6" s="21">
        <f t="shared" si="4"/>
        <v>107.85</v>
      </c>
      <c r="AF6" s="21">
        <f t="shared" si="4"/>
        <v>108.04</v>
      </c>
      <c r="AG6" s="21">
        <f t="shared" si="4"/>
        <v>107.49</v>
      </c>
      <c r="AH6" s="21">
        <f t="shared" si="4"/>
        <v>107.64</v>
      </c>
      <c r="AI6" s="20" t="str">
        <f>IF(AI7="","",IF(AI7="-","【-】","【"&amp;SUBSTITUTE(TEXT(AI7,"#,##0.00"),"-","△")&amp;"】"))</f>
        <v>【105.91】</v>
      </c>
      <c r="AJ6" s="21">
        <f>IF(AJ7="",NA(),AJ7)</f>
        <v>7.34</v>
      </c>
      <c r="AK6" s="21">
        <f t="shared" ref="AK6:AS6" si="5">IF(AK7="",NA(),AK7)</f>
        <v>8.7799999999999994</v>
      </c>
      <c r="AL6" s="21">
        <f t="shared" si="5"/>
        <v>10.08</v>
      </c>
      <c r="AM6" s="21">
        <f t="shared" si="5"/>
        <v>11.87</v>
      </c>
      <c r="AN6" s="21">
        <f t="shared" si="5"/>
        <v>12.38</v>
      </c>
      <c r="AO6" s="21">
        <f t="shared" si="5"/>
        <v>7.42</v>
      </c>
      <c r="AP6" s="21">
        <f t="shared" si="5"/>
        <v>4.72</v>
      </c>
      <c r="AQ6" s="21">
        <f t="shared" si="5"/>
        <v>4.49</v>
      </c>
      <c r="AR6" s="21">
        <f t="shared" si="5"/>
        <v>5.41</v>
      </c>
      <c r="AS6" s="21">
        <f t="shared" si="5"/>
        <v>5.61</v>
      </c>
      <c r="AT6" s="20" t="str">
        <f>IF(AT7="","",IF(AT7="-","【-】","【"&amp;SUBSTITUTE(TEXT(AT7,"#,##0.00"),"-","△")&amp;"】"))</f>
        <v>【3.03】</v>
      </c>
      <c r="AU6" s="21">
        <f>IF(AU7="",NA(),AU7)</f>
        <v>66.75</v>
      </c>
      <c r="AV6" s="21">
        <f t="shared" ref="AV6:BD6" si="6">IF(AV7="",NA(),AV7)</f>
        <v>63.52</v>
      </c>
      <c r="AW6" s="21">
        <f t="shared" si="6"/>
        <v>80.03</v>
      </c>
      <c r="AX6" s="21">
        <f t="shared" si="6"/>
        <v>84.07</v>
      </c>
      <c r="AY6" s="21">
        <f t="shared" si="6"/>
        <v>69.430000000000007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1840.67</v>
      </c>
      <c r="BG6" s="21">
        <f t="shared" ref="BG6:BO6" si="7">IF(BG7="",NA(),BG7)</f>
        <v>1800.05</v>
      </c>
      <c r="BH6" s="21">
        <f t="shared" si="7"/>
        <v>1826.69</v>
      </c>
      <c r="BI6" s="21">
        <f t="shared" si="7"/>
        <v>1838.4</v>
      </c>
      <c r="BJ6" s="21">
        <f t="shared" si="7"/>
        <v>1733.38</v>
      </c>
      <c r="BK6" s="21">
        <f t="shared" si="7"/>
        <v>847.44</v>
      </c>
      <c r="BL6" s="21">
        <f t="shared" si="7"/>
        <v>857.88</v>
      </c>
      <c r="BM6" s="21">
        <f t="shared" si="7"/>
        <v>825.1</v>
      </c>
      <c r="BN6" s="21">
        <f t="shared" si="7"/>
        <v>789.87</v>
      </c>
      <c r="BO6" s="21">
        <f t="shared" si="7"/>
        <v>749.43</v>
      </c>
      <c r="BP6" s="20" t="str">
        <f>IF(BP7="","",IF(BP7="-","【-】","【"&amp;SUBSTITUTE(TEXT(BP7,"#,##0.00"),"-","△")&amp;"】"))</f>
        <v>【630.82】</v>
      </c>
      <c r="BQ6" s="21">
        <f>IF(BQ7="",NA(),BQ7)</f>
        <v>90.94</v>
      </c>
      <c r="BR6" s="21">
        <f t="shared" ref="BR6:BZ6" si="8">IF(BR7="",NA(),BR7)</f>
        <v>97.21</v>
      </c>
      <c r="BS6" s="21">
        <f t="shared" si="8"/>
        <v>97.02</v>
      </c>
      <c r="BT6" s="21">
        <f t="shared" si="8"/>
        <v>97.53</v>
      </c>
      <c r="BU6" s="21">
        <f t="shared" si="8"/>
        <v>98.82</v>
      </c>
      <c r="BV6" s="21">
        <f t="shared" si="8"/>
        <v>94.69</v>
      </c>
      <c r="BW6" s="21">
        <f t="shared" si="8"/>
        <v>94.97</v>
      </c>
      <c r="BX6" s="21">
        <f t="shared" si="8"/>
        <v>97.07</v>
      </c>
      <c r="BY6" s="21">
        <f t="shared" si="8"/>
        <v>98.06</v>
      </c>
      <c r="BZ6" s="21">
        <f t="shared" si="8"/>
        <v>98.46</v>
      </c>
      <c r="CA6" s="20" t="str">
        <f>IF(CA7="","",IF(CA7="-","【-】","【"&amp;SUBSTITUTE(TEXT(CA7,"#,##0.00"),"-","△")&amp;"】"))</f>
        <v>【97.81】</v>
      </c>
      <c r="CB6" s="21">
        <f>IF(CB7="",NA(),CB7)</f>
        <v>174.47</v>
      </c>
      <c r="CC6" s="21">
        <f t="shared" ref="CC6:CK6" si="9">IF(CC7="",NA(),CC7)</f>
        <v>162.88999999999999</v>
      </c>
      <c r="CD6" s="21">
        <f t="shared" si="9"/>
        <v>163.38</v>
      </c>
      <c r="CE6" s="21">
        <f t="shared" si="9"/>
        <v>162.88</v>
      </c>
      <c r="CF6" s="21">
        <f t="shared" si="9"/>
        <v>168.73</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53.86</v>
      </c>
      <c r="CN6" s="21">
        <f t="shared" ref="CN6:CV6" si="10">IF(CN7="",NA(),CN7)</f>
        <v>60.28</v>
      </c>
      <c r="CO6" s="21">
        <f t="shared" si="10"/>
        <v>56.44</v>
      </c>
      <c r="CP6" s="21">
        <f t="shared" si="10"/>
        <v>54.48</v>
      </c>
      <c r="CQ6" s="21">
        <f t="shared" si="10"/>
        <v>54.26</v>
      </c>
      <c r="CR6" s="21">
        <f t="shared" si="10"/>
        <v>68.31</v>
      </c>
      <c r="CS6" s="21">
        <f t="shared" si="10"/>
        <v>65.28</v>
      </c>
      <c r="CT6" s="21">
        <f t="shared" si="10"/>
        <v>64.92</v>
      </c>
      <c r="CU6" s="21">
        <f t="shared" si="10"/>
        <v>64.14</v>
      </c>
      <c r="CV6" s="21">
        <f t="shared" si="10"/>
        <v>63.71</v>
      </c>
      <c r="CW6" s="20" t="str">
        <f>IF(CW7="","",IF(CW7="-","【-】","【"&amp;SUBSTITUTE(TEXT(CW7,"#,##0.00"),"-","△")&amp;"】"))</f>
        <v>【58.94】</v>
      </c>
      <c r="CX6" s="21">
        <f>IF(CX7="",NA(),CX7)</f>
        <v>92.35</v>
      </c>
      <c r="CY6" s="21">
        <f t="shared" ref="CY6:DG6" si="11">IF(CY7="",NA(),CY7)</f>
        <v>92.37</v>
      </c>
      <c r="CZ6" s="21">
        <f t="shared" si="11"/>
        <v>93.14</v>
      </c>
      <c r="DA6" s="21">
        <f t="shared" si="11"/>
        <v>93.59</v>
      </c>
      <c r="DB6" s="21">
        <f t="shared" si="11"/>
        <v>93.42</v>
      </c>
      <c r="DC6" s="21">
        <f t="shared" si="11"/>
        <v>92.62</v>
      </c>
      <c r="DD6" s="21">
        <f t="shared" si="11"/>
        <v>92.72</v>
      </c>
      <c r="DE6" s="21">
        <f t="shared" si="11"/>
        <v>92.88</v>
      </c>
      <c r="DF6" s="21">
        <f t="shared" si="11"/>
        <v>92.9</v>
      </c>
      <c r="DG6" s="21">
        <f t="shared" si="11"/>
        <v>92.89</v>
      </c>
      <c r="DH6" s="20" t="str">
        <f>IF(DH7="","",IF(DH7="-","【-】","【"&amp;SUBSTITUTE(TEXT(DH7,"#,##0.00"),"-","△")&amp;"】"))</f>
        <v>【95.91】</v>
      </c>
      <c r="DI6" s="21">
        <f>IF(DI7="",NA(),DI7)</f>
        <v>19.66</v>
      </c>
      <c r="DJ6" s="21">
        <f t="shared" ref="DJ6:DR6" si="12">IF(DJ7="",NA(),DJ7)</f>
        <v>22.04</v>
      </c>
      <c r="DK6" s="21">
        <f t="shared" si="12"/>
        <v>23.94</v>
      </c>
      <c r="DL6" s="21">
        <f t="shared" si="12"/>
        <v>26.17</v>
      </c>
      <c r="DM6" s="21">
        <f t="shared" si="12"/>
        <v>28.62</v>
      </c>
      <c r="DN6" s="21">
        <f t="shared" si="12"/>
        <v>26.36</v>
      </c>
      <c r="DO6" s="21">
        <f t="shared" si="12"/>
        <v>23.79</v>
      </c>
      <c r="DP6" s="21">
        <f t="shared" si="12"/>
        <v>25.66</v>
      </c>
      <c r="DQ6" s="21">
        <f t="shared" si="12"/>
        <v>27.46</v>
      </c>
      <c r="DR6" s="21">
        <f t="shared" si="12"/>
        <v>29.93</v>
      </c>
      <c r="DS6" s="20" t="str">
        <f>IF(DS7="","",IF(DS7="-","【-】","【"&amp;SUBSTITUTE(TEXT(DS7,"#,##0.00"),"-","△")&amp;"】"))</f>
        <v>【41.09】</v>
      </c>
      <c r="DT6" s="21">
        <f>IF(DT7="",NA(),DT7)</f>
        <v>6.52</v>
      </c>
      <c r="DU6" s="21">
        <f t="shared" ref="DU6:EC6" si="13">IF(DU7="",NA(),DU7)</f>
        <v>8.41</v>
      </c>
      <c r="DV6" s="21">
        <f t="shared" si="13"/>
        <v>10.119999999999999</v>
      </c>
      <c r="DW6" s="21">
        <f t="shared" si="13"/>
        <v>14.67</v>
      </c>
      <c r="DX6" s="21">
        <f t="shared" si="13"/>
        <v>18.649999999999999</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152111</v>
      </c>
      <c r="D7" s="23">
        <v>46</v>
      </c>
      <c r="E7" s="23">
        <v>17</v>
      </c>
      <c r="F7" s="23">
        <v>1</v>
      </c>
      <c r="G7" s="23">
        <v>0</v>
      </c>
      <c r="H7" s="23" t="s">
        <v>96</v>
      </c>
      <c r="I7" s="23" t="s">
        <v>97</v>
      </c>
      <c r="J7" s="23" t="s">
        <v>98</v>
      </c>
      <c r="K7" s="23" t="s">
        <v>99</v>
      </c>
      <c r="L7" s="23" t="s">
        <v>100</v>
      </c>
      <c r="M7" s="23" t="s">
        <v>101</v>
      </c>
      <c r="N7" s="24" t="s">
        <v>102</v>
      </c>
      <c r="O7" s="24">
        <v>59.42</v>
      </c>
      <c r="P7" s="24">
        <v>90.4</v>
      </c>
      <c r="Q7" s="24">
        <v>70.34</v>
      </c>
      <c r="R7" s="24">
        <v>3520</v>
      </c>
      <c r="S7" s="24">
        <v>38584</v>
      </c>
      <c r="T7" s="24">
        <v>77.91</v>
      </c>
      <c r="U7" s="24">
        <v>495.24</v>
      </c>
      <c r="V7" s="24">
        <v>34721</v>
      </c>
      <c r="W7" s="24">
        <v>9.56</v>
      </c>
      <c r="X7" s="24">
        <v>3631.9</v>
      </c>
      <c r="Y7" s="24">
        <v>99.04</v>
      </c>
      <c r="Z7" s="24">
        <v>99.34</v>
      </c>
      <c r="AA7" s="24">
        <v>99.24</v>
      </c>
      <c r="AB7" s="24">
        <v>99.15</v>
      </c>
      <c r="AC7" s="24">
        <v>99.65</v>
      </c>
      <c r="AD7" s="24">
        <v>106.99</v>
      </c>
      <c r="AE7" s="24">
        <v>107.85</v>
      </c>
      <c r="AF7" s="24">
        <v>108.04</v>
      </c>
      <c r="AG7" s="24">
        <v>107.49</v>
      </c>
      <c r="AH7" s="24">
        <v>107.64</v>
      </c>
      <c r="AI7" s="24">
        <v>105.91</v>
      </c>
      <c r="AJ7" s="24">
        <v>7.34</v>
      </c>
      <c r="AK7" s="24">
        <v>8.7799999999999994</v>
      </c>
      <c r="AL7" s="24">
        <v>10.08</v>
      </c>
      <c r="AM7" s="24">
        <v>11.87</v>
      </c>
      <c r="AN7" s="24">
        <v>12.38</v>
      </c>
      <c r="AO7" s="24">
        <v>7.42</v>
      </c>
      <c r="AP7" s="24">
        <v>4.72</v>
      </c>
      <c r="AQ7" s="24">
        <v>4.49</v>
      </c>
      <c r="AR7" s="24">
        <v>5.41</v>
      </c>
      <c r="AS7" s="24">
        <v>5.61</v>
      </c>
      <c r="AT7" s="24">
        <v>3.03</v>
      </c>
      <c r="AU7" s="24">
        <v>66.75</v>
      </c>
      <c r="AV7" s="24">
        <v>63.52</v>
      </c>
      <c r="AW7" s="24">
        <v>80.03</v>
      </c>
      <c r="AX7" s="24">
        <v>84.07</v>
      </c>
      <c r="AY7" s="24">
        <v>69.430000000000007</v>
      </c>
      <c r="AZ7" s="24">
        <v>68.180000000000007</v>
      </c>
      <c r="BA7" s="24">
        <v>67.930000000000007</v>
      </c>
      <c r="BB7" s="24">
        <v>68.53</v>
      </c>
      <c r="BC7" s="24">
        <v>69.180000000000007</v>
      </c>
      <c r="BD7" s="24">
        <v>76.319999999999993</v>
      </c>
      <c r="BE7" s="24">
        <v>78.430000000000007</v>
      </c>
      <c r="BF7" s="24">
        <v>1840.67</v>
      </c>
      <c r="BG7" s="24">
        <v>1800.05</v>
      </c>
      <c r="BH7" s="24">
        <v>1826.69</v>
      </c>
      <c r="BI7" s="24">
        <v>1838.4</v>
      </c>
      <c r="BJ7" s="24">
        <v>1733.38</v>
      </c>
      <c r="BK7" s="24">
        <v>847.44</v>
      </c>
      <c r="BL7" s="24">
        <v>857.88</v>
      </c>
      <c r="BM7" s="24">
        <v>825.1</v>
      </c>
      <c r="BN7" s="24">
        <v>789.87</v>
      </c>
      <c r="BO7" s="24">
        <v>749.43</v>
      </c>
      <c r="BP7" s="24">
        <v>630.82000000000005</v>
      </c>
      <c r="BQ7" s="24">
        <v>90.94</v>
      </c>
      <c r="BR7" s="24">
        <v>97.21</v>
      </c>
      <c r="BS7" s="24">
        <v>97.02</v>
      </c>
      <c r="BT7" s="24">
        <v>97.53</v>
      </c>
      <c r="BU7" s="24">
        <v>98.82</v>
      </c>
      <c r="BV7" s="24">
        <v>94.69</v>
      </c>
      <c r="BW7" s="24">
        <v>94.97</v>
      </c>
      <c r="BX7" s="24">
        <v>97.07</v>
      </c>
      <c r="BY7" s="24">
        <v>98.06</v>
      </c>
      <c r="BZ7" s="24">
        <v>98.46</v>
      </c>
      <c r="CA7" s="24">
        <v>97.81</v>
      </c>
      <c r="CB7" s="24">
        <v>174.47</v>
      </c>
      <c r="CC7" s="24">
        <v>162.88999999999999</v>
      </c>
      <c r="CD7" s="24">
        <v>163.38</v>
      </c>
      <c r="CE7" s="24">
        <v>162.88</v>
      </c>
      <c r="CF7" s="24">
        <v>168.73</v>
      </c>
      <c r="CG7" s="24">
        <v>159.78</v>
      </c>
      <c r="CH7" s="24">
        <v>159.49</v>
      </c>
      <c r="CI7" s="24">
        <v>157.81</v>
      </c>
      <c r="CJ7" s="24">
        <v>157.37</v>
      </c>
      <c r="CK7" s="24">
        <v>157.44999999999999</v>
      </c>
      <c r="CL7" s="24">
        <v>138.75</v>
      </c>
      <c r="CM7" s="24">
        <v>53.86</v>
      </c>
      <c r="CN7" s="24">
        <v>60.28</v>
      </c>
      <c r="CO7" s="24">
        <v>56.44</v>
      </c>
      <c r="CP7" s="24">
        <v>54.48</v>
      </c>
      <c r="CQ7" s="24">
        <v>54.26</v>
      </c>
      <c r="CR7" s="24">
        <v>68.31</v>
      </c>
      <c r="CS7" s="24">
        <v>65.28</v>
      </c>
      <c r="CT7" s="24">
        <v>64.92</v>
      </c>
      <c r="CU7" s="24">
        <v>64.14</v>
      </c>
      <c r="CV7" s="24">
        <v>63.71</v>
      </c>
      <c r="CW7" s="24">
        <v>58.94</v>
      </c>
      <c r="CX7" s="24">
        <v>92.35</v>
      </c>
      <c r="CY7" s="24">
        <v>92.37</v>
      </c>
      <c r="CZ7" s="24">
        <v>93.14</v>
      </c>
      <c r="DA7" s="24">
        <v>93.59</v>
      </c>
      <c r="DB7" s="24">
        <v>93.42</v>
      </c>
      <c r="DC7" s="24">
        <v>92.62</v>
      </c>
      <c r="DD7" s="24">
        <v>92.72</v>
      </c>
      <c r="DE7" s="24">
        <v>92.88</v>
      </c>
      <c r="DF7" s="24">
        <v>92.9</v>
      </c>
      <c r="DG7" s="24">
        <v>92.89</v>
      </c>
      <c r="DH7" s="24">
        <v>95.91</v>
      </c>
      <c r="DI7" s="24">
        <v>19.66</v>
      </c>
      <c r="DJ7" s="24">
        <v>22.04</v>
      </c>
      <c r="DK7" s="24">
        <v>23.94</v>
      </c>
      <c r="DL7" s="24">
        <v>26.17</v>
      </c>
      <c r="DM7" s="24">
        <v>28.62</v>
      </c>
      <c r="DN7" s="24">
        <v>26.36</v>
      </c>
      <c r="DO7" s="24">
        <v>23.79</v>
      </c>
      <c r="DP7" s="24">
        <v>25.66</v>
      </c>
      <c r="DQ7" s="24">
        <v>27.46</v>
      </c>
      <c r="DR7" s="24">
        <v>29.93</v>
      </c>
      <c r="DS7" s="24">
        <v>41.09</v>
      </c>
      <c r="DT7" s="24">
        <v>6.52</v>
      </c>
      <c r="DU7" s="24">
        <v>8.41</v>
      </c>
      <c r="DV7" s="24">
        <v>10.119999999999999</v>
      </c>
      <c r="DW7" s="24">
        <v>14.67</v>
      </c>
      <c r="DX7" s="24">
        <v>18.649999999999999</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s-keiei</cp:lastModifiedBy>
  <cp:lastPrinted>2025-01-29T08:25:48Z</cp:lastPrinted>
  <dcterms:modified xsi:type="dcterms:W3CDTF">2025-01-29T08:25:51Z</dcterms:modified>
</cp:coreProperties>
</file>