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jsvr01\上下水道局\経営\200_下水道事業\200下水道担当\925経営分析表\R06\回答\様式差し替え\"/>
    </mc:Choice>
  </mc:AlternateContent>
  <xr:revisionPtr revIDLastSave="0" documentId="13_ncr:1_{519CC50E-ADA8-4FA3-BBBC-6C15EC289200}" xr6:coauthVersionLast="47" xr6:coauthVersionMax="47" xr10:uidLastSave="{00000000-0000-0000-0000-000000000000}"/>
  <workbookProtection workbookAlgorithmName="SHA-512" workbookHashValue="XJZuQHvtgKUAQBDqh4CDuoh/bBlZwUV+0HLPs6klYKk0lSw531WFZthV5b4pKfzytyKV+g6xm9u78/WHkr+4Rw==" workbookSaltValue="TgUn9oW7NIbLF+/J46MUR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E85" i="4"/>
  <c r="AT10" i="4"/>
  <c r="I10"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<sst xmlns="http://schemas.openxmlformats.org/spreadsheetml/2006/main" count="231" uniqueCount="116">
  <si>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</si>
  <si>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</si>
  <si>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</si>
  <si>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</si>
  <si>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</si>
  <si>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</si>
  <si>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</si>
  <si>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</si>
  <si>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</si>
  <si>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</si>
  <si>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</si>
  <si>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</si>
  <si>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</si>
  <si>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</si>
  <si>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</si>
  <si>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</si>
  <si>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</si>
  <si>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</si>
  <si>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</si>
  <si>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</si>
  <si>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</si>
  <si>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</si>
  <si>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</si>
  <si>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</si>
  <si>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</si>
  <si>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</si>
  <si>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</si>
  <si>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</si>
  <si>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</si>
  <si>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</si>
  <si>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</si>
  <si>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</si>
  <si>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</si>
  <si>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</si>
  <si>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</si>
  <si>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</si>
  <si>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</si>
  <si>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</si>
  <si>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</si>
  <si>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</si>
  <si>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</si>
  <si>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</si>
  <si>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</si>
  <si>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</si>
  <si>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</si>
  <si>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</si>
  <si>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</si>
  <si>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</si>
  <si>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</si>
  <si>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</si>
  <si>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</si>
  <si>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</si>
  <si>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</si>
  <si>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</si>
  <si>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</si>
  <si>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</si>
  <si>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</si>
  <si>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</si>
  <si>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</si>
  <si>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</si>
  <si>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</si>
  <si>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</si>
  <si>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</si>
  <si>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</si>
  <si>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</si>
  <si>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</si>
  <si>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</si>
  <si>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</si>
  <si>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</si>
  <si>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</si>
  <si>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</si>
  <si>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</si>
  <si>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</si>
  <si>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</si>
  <si>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</si>
  <si>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</si>
  <si>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</si>
  <si>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</si>
  <si>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</si>
  <si>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</si>
  <si>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</si>
  <si>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</si>
  <si>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</si>
  <si>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</si>
  <si>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</si>
  <si>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</si>
  <si>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</si>
  <si>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</si>
  <si>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</si>
  <si>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</si>
  <si>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</si>
  <si>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</si>
  <si>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</si>
  <si>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</si>
  <si>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</si>
  <si>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</si>
  <si>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見附市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</si>
  <si>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</si>
  <si>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</si>
  <si>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</si>
  <si>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</si>
  <si>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</si>
  <si>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</si>
  <si>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</si>
  <si>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</si>
  <si>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</si>
  <si>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</si>
  <si>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</si>
  <si>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</si>
  <si>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</si>
  <si>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</si>
  <si>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</si>
  <si>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</si>
  <si>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令和5年7月に料金改定を実施したが、依然として必要経費を使用料で賄えず一般会計繰入金に頼っている状況である。
　また、使用料収入については、人口減少に伴ってますます減収となる見込みである。　
　ついては、「見附市下水道事業経営戦略」に基づいた財政運営により、財源の確保や費用削減といった経営改善の取り組みによりいっそう注力していく必要がある。</t>
    <phoneticPr fontId="4"/>
  </si>
  <si>
    <t>　①平成9年に南部地区、平成16年に上北谷地区浄化センターが供用開始となった。徐々に償却が進んでおり類団平均よりは高くなっているが施設・管渠ともまだ更新時期には至っていない。
　②、③老朽化している管渠がないため、管渠の更新投資等は行っていない。</t>
    <phoneticPr fontId="4"/>
  </si>
  <si>
    <t>　平成25年度より地方公営企業法を全部適用し企業会計へ移行、現行の料金体系は令和5年7月の料金改定による。
 ①経常収支比率は、施設維持費や減価償却費等の費用が大きいが、料金改定を実施したことにより改善し、類似団体平均を上回った。　　　　　　　
 ②累積欠損金は発生していない。
 ③流動比率は、現金預金は減少したものの、流動負債の未払金が減少したことにより前年よりやや増加した。
 ④企業債残高対事業規模比率は、企業債を主な財源として未普及地区での整備を行ってきたため、平均より大幅に高い比率となっている。
 ⑤区域整備が完了しており、経費回収率は高いが、更なる費用削減や更新投資等に充てる財源が確保されるよう経営努力する必要がある。
 ⑥汚水処理原価は類団平均よりは低くなっているが今後も水準を維持するため投資の効率化や維持管理費の削減を続けていく必要がある。
 ⑦施設利用率は類団平均より高くなっている。経常経費削減のため、将来的に施設の統廃合を考えていく必要がある。
 ⑧水洗化率は95%以上と高い水準を維持している。引き続き収入を確保するため、未接続世帯については接続を促すよう啓発していく必要がある。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</si>
</sst>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59-43F6-BF21-742EB91964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659-43F6-BF21-742EB91964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61.01</c:v>
                </c:pt>
                <c:pt idx="1">
                  <c:v>62.77</c:v>
                </c:pt>
                <c:pt idx="2">
                  <c:v>60.7</c:v>
                </c:pt>
                <c:pt idx="3">
                  <c:v>59.25</c:v>
                </c:pt>
                <c:pt idx="4">
                  <c:v>56.96</c:v>
                </c:pt>
              </c:numCache>
            </c:numRef>
          </c:val>
          <c:extLst>
            <c:ext xmlns:c16="http://schemas.microsoft.com/office/drawing/2014/chart" uri="{C3380CC4-5D6E-409C-BE32-E72D297353CC}">
              <c16:uniqueId val="{00000000-20E0-4861-AF66-2C423F9CD3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0E0-4861-AF66-2C423F9CD3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95.94</c:v>
                </c:pt>
                <c:pt idx="1">
                  <c:v>96.13</c:v>
                </c:pt>
                <c:pt idx="2">
                  <c:v>95.92</c:v>
                </c:pt>
                <c:pt idx="3">
                  <c:v>96.02</c:v>
                </c:pt>
                <c:pt idx="4">
                  <c:v>96.1</c:v>
                </c:pt>
              </c:numCache>
            </c:numRef>
          </c:val>
          <c:extLst>
            <c:ext xmlns:c16="http://schemas.microsoft.com/office/drawing/2014/chart" uri="{C3380CC4-5D6E-409C-BE32-E72D297353CC}">
              <c16:uniqueId val="{00000000-5DAC-444B-A03E-A14913AF96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5DAC-444B-A03E-A14913AF96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99.95</c:v>
                </c:pt>
                <c:pt idx="1">
                  <c:v>100</c:v>
                </c:pt>
                <c:pt idx="2">
                  <c:v>97.45</c:v>
                </c:pt>
                <c:pt idx="3">
                  <c:v>93.77</c:v>
                </c:pt>
                <c:pt idx="4">
                  <c:v>108.88</c:v>
                </c:pt>
              </c:numCache>
            </c:numRef>
          </c:val>
          <c:extLst>
            <c:ext xmlns:c16="http://schemas.microsoft.com/office/drawing/2014/chart" uri="{C3380CC4-5D6E-409C-BE32-E72D297353CC}">
              <c16:uniqueId val="{00000000-BAFD-4130-A51E-1E90C22ECA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BAFD-4130-A51E-1E90C22ECA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21.82</c:v>
                </c:pt>
                <c:pt idx="1">
                  <c:v>24.57</c:v>
                </c:pt>
                <c:pt idx="2">
                  <c:v>27.24</c:v>
                </c:pt>
                <c:pt idx="3">
                  <c:v>29.96</c:v>
                </c:pt>
                <c:pt idx="4">
                  <c:v>32.630000000000003</c:v>
                </c:pt>
              </c:numCache>
            </c:numRef>
          </c:val>
          <c:extLst>
            <c:ext xmlns:c16="http://schemas.microsoft.com/office/drawing/2014/chart" uri="{C3380CC4-5D6E-409C-BE32-E72D297353CC}">
              <c16:uniqueId val="{00000000-5531-4B0D-AE14-E7AD0CF7A4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5531-4B0D-AE14-E7AD0CF7A4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73-4B19-9EEB-C3B0495538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C673-4B19-9EEB-C3B0495538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5D-42F9-9BD9-80F22AF506A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D35D-42F9-9BD9-80F22AF506A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67.08</c:v>
                </c:pt>
                <c:pt idx="1">
                  <c:v>70.02</c:v>
                </c:pt>
                <c:pt idx="2">
                  <c:v>72.27</c:v>
                </c:pt>
                <c:pt idx="3">
                  <c:v>62.3</c:v>
                </c:pt>
                <c:pt idx="4">
                  <c:v>63.22</c:v>
                </c:pt>
              </c:numCache>
            </c:numRef>
          </c:val>
          <c:extLst>
            <c:ext xmlns:c16="http://schemas.microsoft.com/office/drawing/2014/chart" uri="{C3380CC4-5D6E-409C-BE32-E72D297353CC}">
              <c16:uniqueId val="{00000000-2287-4A06-9BD5-402E5B730A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2287-4A06-9BD5-402E5B730A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2499.63</c:v>
                </c:pt>
                <c:pt idx="1">
                  <c:v>2365.29</c:v>
                </c:pt>
                <c:pt idx="2">
                  <c:v>2287.92</c:v>
                </c:pt>
                <c:pt idx="3">
                  <c:v>2186.6999999999998</c:v>
                </c:pt>
                <c:pt idx="4">
                  <c:v>2033.31</c:v>
                </c:pt>
              </c:numCache>
            </c:numRef>
          </c:val>
          <c:extLst>
            <c:ext xmlns:c16="http://schemas.microsoft.com/office/drawing/2014/chart" uri="{C3380CC4-5D6E-409C-BE32-E72D297353CC}">
              <c16:uniqueId val="{00000000-85FE-4FF4-A58C-56A06999A8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85FE-4FF4-A58C-56A06999A8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77.52</c:v>
                </c:pt>
                <c:pt idx="1">
                  <c:v>94.14</c:v>
                </c:pt>
                <c:pt idx="2">
                  <c:v>90.12</c:v>
                </c:pt>
                <c:pt idx="3">
                  <c:v>78.760000000000005</c:v>
                </c:pt>
                <c:pt idx="4">
                  <c:v>82.78</c:v>
                </c:pt>
              </c:numCache>
            </c:numRef>
          </c:val>
          <c:extLst>
            <c:ext xmlns:c16="http://schemas.microsoft.com/office/drawing/2014/chart" uri="{C3380CC4-5D6E-409C-BE32-E72D297353CC}">
              <c16:uniqueId val="{00000000-5845-4874-A724-4D9413C246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5845-4874-A724-4D9413C246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200.67</c:v>
                </c:pt>
                <c:pt idx="1">
                  <c:v>165.49</c:v>
                </c:pt>
                <c:pt idx="2">
                  <c:v>173.48</c:v>
                </c:pt>
                <c:pt idx="3">
                  <c:v>198.79</c:v>
                </c:pt>
                <c:pt idx="4">
                  <c:v>198.51</c:v>
                </c:pt>
              </c:numCache>
            </c:numRef>
          </c:val>
          <c:extLst>
            <c:ext xmlns:c16="http://schemas.microsoft.com/office/drawing/2014/chart" uri="{C3380CC4-5D6E-409C-BE32-E72D297353CC}">
              <c16:uniqueId val="{00000000-C62E-4473-9E75-2DE62994D2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C62E-4473-9E75-2DE62994D2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7" zoomScaleNormal="100" workbookViewId="0">
      <selection activeCell="BF35" sqref="BF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新潟県　見附市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38584</v>
      </c>
      <c r="AM8" s="36"/>
      <c r="AN8" s="36"/>
      <c r="AO8" s="36"/>
      <c r="AP8" s="36"/>
      <c r="AQ8" s="36"/>
      <c r="AR8" s="36"/>
      <c r="AS8" s="36"/>
      <c r="AT8" s="37">
        <f>データ!T6</f>
        <v>77.91</v>
      </c>
      <c r="AU8" s="37"/>
      <c r="AV8" s="37"/>
      <c r="AW8" s="37"/>
      <c r="AX8" s="37"/>
      <c r="AY8" s="37"/>
      <c r="AZ8" s="37"/>
      <c r="BA8" s="37"/>
      <c r="BB8" s="37">
        <f>データ!U6</f>
        <v>495.24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68.13</v>
      </c>
      <c r="J10" s="37"/>
      <c r="K10" s="37"/>
      <c r="L10" s="37"/>
      <c r="M10" s="37"/>
      <c r="N10" s="37"/>
      <c r="O10" s="37"/>
      <c r="P10" s="37">
        <f>データ!P6</f>
        <v>7.08</v>
      </c>
      <c r="Q10" s="37"/>
      <c r="R10" s="37"/>
      <c r="S10" s="37"/>
      <c r="T10" s="37"/>
      <c r="U10" s="37"/>
      <c r="V10" s="37"/>
      <c r="W10" s="37">
        <f>データ!Q6</f>
        <v>95.15</v>
      </c>
      <c r="X10" s="37"/>
      <c r="Y10" s="37"/>
      <c r="Z10" s="37"/>
      <c r="AA10" s="37"/>
      <c r="AB10" s="37"/>
      <c r="AC10" s="37"/>
      <c r="AD10" s="36">
        <f>データ!R6</f>
        <v>3520</v>
      </c>
      <c r="AE10" s="36"/>
      <c r="AF10" s="36"/>
      <c r="AG10" s="36"/>
      <c r="AH10" s="36"/>
      <c r="AI10" s="36"/>
      <c r="AJ10" s="36"/>
      <c r="AK10" s="2"/>
      <c r="AL10" s="36">
        <f>データ!V6</f>
        <v>2720</v>
      </c>
      <c r="AM10" s="36"/>
      <c r="AN10" s="36"/>
      <c r="AO10" s="36"/>
      <c r="AP10" s="36"/>
      <c r="AQ10" s="36"/>
      <c r="AR10" s="36"/>
      <c r="AS10" s="36"/>
      <c r="AT10" s="37">
        <f>データ!W6</f>
        <v>2.15</v>
      </c>
      <c r="AU10" s="37"/>
      <c r="AV10" s="37"/>
      <c r="AW10" s="37"/>
      <c r="AX10" s="37"/>
      <c r="AY10" s="37"/>
      <c r="AZ10" s="37"/>
      <c r="BA10" s="37"/>
      <c r="BB10" s="37">
        <f>データ!X6</f>
        <v>1265.1199999999999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UOzWtlTro3mUgVUubLT31PpG4lhfLwtzX18DWtGP2xoT6bDqN5aUJnfkAvZWJdqAvJ3eohKIuRy+tZ64BD5MzQ==" saltValue="2lprVmAX2XrQLZRQc9Z14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152111</v>
      </c>
      <c r="D6" s="19">
        <f t="shared" si="3"/>
        <v>46</v>
      </c>
      <c r="E6" s="19">
        <f t="shared" si="3"/>
        <v>17</v>
      </c>
      <c r="F6" s="19">
        <f t="shared" si="3"/>
        <v>5</v>
      </c>
      <c r="G6" s="19">
        <f t="shared" si="3"/>
        <v>0</v>
      </c>
      <c r="H6" s="19" t="str">
        <f t="shared" si="3"/>
        <v>新潟県　見附市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68.13</v>
      </c>
      <c r="P6" s="20">
        <f t="shared" si="3"/>
        <v>7.08</v>
      </c>
      <c r="Q6" s="20">
        <f t="shared" si="3"/>
        <v>95.15</v>
      </c>
      <c r="R6" s="20">
        <f t="shared" si="3"/>
        <v>3520</v>
      </c>
      <c r="S6" s="20">
        <f t="shared" si="3"/>
        <v>38584</v>
      </c>
      <c r="T6" s="20">
        <f t="shared" si="3"/>
        <v>77.91</v>
      </c>
      <c r="U6" s="20">
        <f t="shared" si="3"/>
        <v>495.24</v>
      </c>
      <c r="V6" s="20">
        <f t="shared" si="3"/>
        <v>2720</v>
      </c>
      <c r="W6" s="20">
        <f t="shared" si="3"/>
        <v>2.15</v>
      </c>
      <c r="X6" s="20">
        <f t="shared" si="3"/>
        <v>1265.1199999999999</v>
      </c>
      <c r="Y6" s="21">
        <f>IF(Y7="",NA(),Y7)</f>
        <v>99.95</v>
      </c>
      <c r="Z6" s="21">
        <f t="shared" ref="Z6:AH6" si="4">IF(Z7="",NA(),Z7)</f>
        <v>100</v>
      </c>
      <c r="AA6" s="21">
        <f t="shared" si="4"/>
        <v>97.45</v>
      </c>
      <c r="AB6" s="21">
        <f t="shared" si="4"/>
        <v>93.77</v>
      </c>
      <c r="AC6" s="21">
        <f t="shared" si="4"/>
        <v>108.88</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67.08</v>
      </c>
      <c r="AV6" s="21">
        <f t="shared" ref="AV6:BD6" si="6">IF(AV7="",NA(),AV7)</f>
        <v>70.02</v>
      </c>
      <c r="AW6" s="21">
        <f t="shared" si="6"/>
        <v>72.27</v>
      </c>
      <c r="AX6" s="21">
        <f t="shared" si="6"/>
        <v>62.3</v>
      </c>
      <c r="AY6" s="21">
        <f t="shared" si="6"/>
        <v>63.22</v>
      </c>
      <c r="AZ6" s="21">
        <f t="shared" si="6"/>
        <v>26.99</v>
      </c>
      <c r="BA6" s="21">
        <f t="shared" si="6"/>
        <v>29.13</v>
      </c>
      <c r="BB6" s="21">
        <f t="shared" si="6"/>
        <v>35.69</v>
      </c>
      <c r="BC6" s="21">
        <f t="shared" si="6"/>
        <v>38.4</v>
      </c>
      <c r="BD6" s="21">
        <f t="shared" si="6"/>
        <v>44.04</v>
      </c>
      <c r="BE6" s="20" t="str">
        <f>IF(BE7="","",IF(BE7="-","【-】","【"&amp;SUBSTITUTE(TEXT(BE7,"#,##0.00"),"-","△")&amp;"】"))</f>
        <v>【42.02】</v>
      </c>
      <c r="BF6" s="21">
        <f>IF(BF7="",NA(),BF7)</f>
        <v>2499.63</v>
      </c>
      <c r="BG6" s="21">
        <f t="shared" ref="BG6:BO6" si="7">IF(BG7="",NA(),BG7)</f>
        <v>2365.29</v>
      </c>
      <c r="BH6" s="21">
        <f t="shared" si="7"/>
        <v>2287.92</v>
      </c>
      <c r="BI6" s="21">
        <f t="shared" si="7"/>
        <v>2186.6999999999998</v>
      </c>
      <c r="BJ6" s="21">
        <f t="shared" si="7"/>
        <v>2033.31</v>
      </c>
      <c r="BK6" s="21">
        <f t="shared" si="7"/>
        <v>826.83</v>
      </c>
      <c r="BL6" s="21">
        <f t="shared" si="7"/>
        <v>867.83</v>
      </c>
      <c r="BM6" s="21">
        <f t="shared" si="7"/>
        <v>791.76</v>
      </c>
      <c r="BN6" s="21">
        <f t="shared" si="7"/>
        <v>900.82</v>
      </c>
      <c r="BO6" s="21">
        <f t="shared" si="7"/>
        <v>839.21</v>
      </c>
      <c r="BP6" s="20" t="str">
        <f>IF(BP7="","",IF(BP7="-","【-】","【"&amp;SUBSTITUTE(TEXT(BP7,"#,##0.00"),"-","△")&amp;"】"))</f>
        <v>【785.10】</v>
      </c>
      <c r="BQ6" s="21">
        <f>IF(BQ7="",NA(),BQ7)</f>
        <v>77.52</v>
      </c>
      <c r="BR6" s="21">
        <f t="shared" ref="BR6:BZ6" si="8">IF(BR7="",NA(),BR7)</f>
        <v>94.14</v>
      </c>
      <c r="BS6" s="21">
        <f t="shared" si="8"/>
        <v>90.12</v>
      </c>
      <c r="BT6" s="21">
        <f t="shared" si="8"/>
        <v>78.760000000000005</v>
      </c>
      <c r="BU6" s="21">
        <f t="shared" si="8"/>
        <v>82.78</v>
      </c>
      <c r="BV6" s="21">
        <f t="shared" si="8"/>
        <v>57.31</v>
      </c>
      <c r="BW6" s="21">
        <f t="shared" si="8"/>
        <v>57.08</v>
      </c>
      <c r="BX6" s="21">
        <f t="shared" si="8"/>
        <v>56.26</v>
      </c>
      <c r="BY6" s="21">
        <f t="shared" si="8"/>
        <v>52.94</v>
      </c>
      <c r="BZ6" s="21">
        <f t="shared" si="8"/>
        <v>52.05</v>
      </c>
      <c r="CA6" s="20" t="str">
        <f>IF(CA7="","",IF(CA7="-","【-】","【"&amp;SUBSTITUTE(TEXT(CA7,"#,##0.00"),"-","△")&amp;"】"))</f>
        <v>【56.93】</v>
      </c>
      <c r="CB6" s="21">
        <f>IF(CB7="",NA(),CB7)</f>
        <v>200.67</v>
      </c>
      <c r="CC6" s="21">
        <f t="shared" ref="CC6:CK6" si="9">IF(CC7="",NA(),CC7)</f>
        <v>165.49</v>
      </c>
      <c r="CD6" s="21">
        <f t="shared" si="9"/>
        <v>173.48</v>
      </c>
      <c r="CE6" s="21">
        <f t="shared" si="9"/>
        <v>198.79</v>
      </c>
      <c r="CF6" s="21">
        <f t="shared" si="9"/>
        <v>198.51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61.01</v>
      </c>
      <c r="CN6" s="21">
        <f t="shared" ref="CN6:CV6" si="10">IF(CN7="",NA(),CN7)</f>
        <v>62.77</v>
      </c>
      <c r="CO6" s="21">
        <f t="shared" si="10"/>
        <v>60.7</v>
      </c>
      <c r="CP6" s="21">
        <f t="shared" si="10"/>
        <v>59.25</v>
      </c>
      <c r="CQ6" s="21">
        <f t="shared" si="10"/>
        <v>56.96</v>
      </c>
      <c r="CR6" s="21">
        <f t="shared" si="10"/>
        <v>50.14</v>
      </c>
      <c r="CS6" s="21">
        <f t="shared" si="10"/>
        <v>54.83</v>
      </c>
      <c r="CT6" s="21">
        <f t="shared" si="10"/>
        <v>66.53</v>
      </c>
      <c r="CU6" s="21">
        <f t="shared" si="10"/>
        <v>52.35</v>
      </c>
      <c r="CV6" s="21">
        <f t="shared" si="10"/>
        <v>46.25</v>
      </c>
      <c r="CW6" s="20" t="str">
        <f>IF(CW7="","",IF(CW7="-","【-】","【"&amp;SUBSTITUTE(TEXT(CW7,"#,##0.00"),"-","△")&amp;"】"))</f>
        <v>【49.87】</v>
      </c>
      <c r="CX6" s="21">
        <f>IF(CX7="",NA(),CX7)</f>
        <v>95.94</v>
      </c>
      <c r="CY6" s="21">
        <f t="shared" ref="CY6:DG6" si="11">IF(CY7="",NA(),CY7)</f>
        <v>96.13</v>
      </c>
      <c r="CZ6" s="21">
        <f t="shared" si="11"/>
        <v>95.92</v>
      </c>
      <c r="DA6" s="21">
        <f t="shared" si="11"/>
        <v>96.02</v>
      </c>
      <c r="DB6" s="21">
        <f t="shared" si="11"/>
        <v>96.1</v>
      </c>
      <c r="DC6" s="21">
        <f t="shared" si="11"/>
        <v>84.98</v>
      </c>
      <c r="DD6" s="21">
        <f t="shared" si="11"/>
        <v>84.7</v>
      </c>
      <c r="DE6" s="21">
        <f t="shared" si="11"/>
        <v>84.67</v>
      </c>
      <c r="DF6" s="21">
        <f t="shared" si="11"/>
        <v>84.39</v>
      </c>
      <c r="DG6" s="21">
        <f t="shared" si="11"/>
        <v>83.96</v>
      </c>
      <c r="DH6" s="20" t="str">
        <f>IF(DH7="","",IF(DH7="-","【-】","【"&amp;SUBSTITUTE(TEXT(DH7,"#,##0.00"),"-","△")&amp;"】"))</f>
        <v>【87.54】</v>
      </c>
      <c r="DI6" s="21">
        <f>IF(DI7="",NA(),DI7)</f>
        <v>21.82</v>
      </c>
      <c r="DJ6" s="21">
        <f t="shared" ref="DJ6:DR6" si="12">IF(DJ7="",NA(),DJ7)</f>
        <v>24.57</v>
      </c>
      <c r="DK6" s="21">
        <f t="shared" si="12"/>
        <v>27.24</v>
      </c>
      <c r="DL6" s="21">
        <f t="shared" si="12"/>
        <v>29.96</v>
      </c>
      <c r="DM6" s="21">
        <f t="shared" si="12"/>
        <v>32.630000000000003</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152111</v>
      </c>
      <c r="D7" s="23">
        <v>46</v>
      </c>
      <c r="E7" s="23">
        <v>17</v>
      </c>
      <c r="F7" s="23">
        <v>5</v>
      </c>
      <c r="G7" s="23">
        <v>0</v>
      </c>
      <c r="H7" s="23" t="s">
        <v>96</v>
      </c>
      <c r="I7" s="23" t="s">
        <v>97</v>
      </c>
      <c r="J7" s="23" t="s">
        <v>98</v>
      </c>
      <c r="K7" s="23" t="s">
        <v>99</v>
      </c>
      <c r="L7" s="23" t="s">
        <v>100</v>
      </c>
      <c r="M7" s="23" t="s">
        <v>101</v>
      </c>
      <c r="N7" s="24" t="s">
        <v>102</v>
      </c>
      <c r="O7" s="24">
        <v>68.13</v>
      </c>
      <c r="P7" s="24">
        <v>7.08</v>
      </c>
      <c r="Q7" s="24">
        <v>95.15</v>
      </c>
      <c r="R7" s="24">
        <v>3520</v>
      </c>
      <c r="S7" s="24">
        <v>38584</v>
      </c>
      <c r="T7" s="24">
        <v>77.91</v>
      </c>
      <c r="U7" s="24">
        <v>495.24</v>
      </c>
      <c r="V7" s="24">
        <v>2720</v>
      </c>
      <c r="W7" s="24">
        <v>2.15</v>
      </c>
      <c r="X7" s="24">
        <v>1265.1199999999999</v>
      </c>
      <c r="Y7" s="24">
        <v>99.95</v>
      </c>
      <c r="Z7" s="24">
        <v>100</v>
      </c>
      <c r="AA7" s="24">
        <v>97.45</v>
      </c>
      <c r="AB7" s="24">
        <v>93.77</v>
      </c>
      <c r="AC7" s="24">
        <v>108.88</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67.08</v>
      </c>
      <c r="AV7" s="24">
        <v>70.02</v>
      </c>
      <c r="AW7" s="24">
        <v>72.27</v>
      </c>
      <c r="AX7" s="24">
        <v>62.3</v>
      </c>
      <c r="AY7" s="24">
        <v>63.22</v>
      </c>
      <c r="AZ7" s="24">
        <v>26.99</v>
      </c>
      <c r="BA7" s="24">
        <v>29.13</v>
      </c>
      <c r="BB7" s="24">
        <v>35.69</v>
      </c>
      <c r="BC7" s="24">
        <v>38.4</v>
      </c>
      <c r="BD7" s="24">
        <v>44.04</v>
      </c>
      <c r="BE7" s="24">
        <v>42.02</v>
      </c>
      <c r="BF7" s="24">
        <v>2499.63</v>
      </c>
      <c r="BG7" s="24">
        <v>2365.29</v>
      </c>
      <c r="BH7" s="24">
        <v>2287.92</v>
      </c>
      <c r="BI7" s="24">
        <v>2186.6999999999998</v>
      </c>
      <c r="BJ7" s="24">
        <v>2033.31</v>
      </c>
      <c r="BK7" s="24">
        <v>826.83</v>
      </c>
      <c r="BL7" s="24">
        <v>867.83</v>
      </c>
      <c r="BM7" s="24">
        <v>791.76</v>
      </c>
      <c r="BN7" s="24">
        <v>900.82</v>
      </c>
      <c r="BO7" s="24">
        <v>839.21</v>
      </c>
      <c r="BP7" s="24">
        <v>785.1</v>
      </c>
      <c r="BQ7" s="24">
        <v>77.52</v>
      </c>
      <c r="BR7" s="24">
        <v>94.14</v>
      </c>
      <c r="BS7" s="24">
        <v>90.12</v>
      </c>
      <c r="BT7" s="24">
        <v>78.760000000000005</v>
      </c>
      <c r="BU7" s="24">
        <v>82.78</v>
      </c>
      <c r="BV7" s="24">
        <v>57.31</v>
      </c>
      <c r="BW7" s="24">
        <v>57.08</v>
      </c>
      <c r="BX7" s="24">
        <v>56.26</v>
      </c>
      <c r="BY7" s="24">
        <v>52.94</v>
      </c>
      <c r="BZ7" s="24">
        <v>52.05</v>
      </c>
      <c r="CA7" s="24">
        <v>56.93</v>
      </c>
      <c r="CB7" s="24">
        <v>200.67</v>
      </c>
      <c r="CC7" s="24">
        <v>165.49</v>
      </c>
      <c r="CD7" s="24">
        <v>173.48</v>
      </c>
      <c r="CE7" s="24">
        <v>198.79</v>
      </c>
      <c r="CF7" s="24">
        <v>198.51</v>
      </c>
      <c r="CG7" s="24">
        <v>273.52</v>
      </c>
      <c r="CH7" s="24">
        <v>274.99</v>
      </c>
      <c r="CI7" s="24">
        <v>282.08999999999997</v>
      </c>
      <c r="CJ7" s="24">
        <v>303.27999999999997</v>
      </c>
      <c r="CK7" s="24">
        <v>301.86</v>
      </c>
      <c r="CL7" s="24">
        <v>271.14999999999998</v>
      </c>
      <c r="CM7" s="24">
        <v>61.01</v>
      </c>
      <c r="CN7" s="24">
        <v>62.77</v>
      </c>
      <c r="CO7" s="24">
        <v>60.7</v>
      </c>
      <c r="CP7" s="24">
        <v>59.25</v>
      </c>
      <c r="CQ7" s="24">
        <v>56.96</v>
      </c>
      <c r="CR7" s="24">
        <v>50.14</v>
      </c>
      <c r="CS7" s="24">
        <v>54.83</v>
      </c>
      <c r="CT7" s="24">
        <v>66.53</v>
      </c>
      <c r="CU7" s="24">
        <v>52.35</v>
      </c>
      <c r="CV7" s="24">
        <v>46.25</v>
      </c>
      <c r="CW7" s="24">
        <v>49.87</v>
      </c>
      <c r="CX7" s="24">
        <v>95.94</v>
      </c>
      <c r="CY7" s="24">
        <v>96.13</v>
      </c>
      <c r="CZ7" s="24">
        <v>95.92</v>
      </c>
      <c r="DA7" s="24">
        <v>96.02</v>
      </c>
      <c r="DB7" s="24">
        <v>96.1</v>
      </c>
      <c r="DC7" s="24">
        <v>84.98</v>
      </c>
      <c r="DD7" s="24">
        <v>84.7</v>
      </c>
      <c r="DE7" s="24">
        <v>84.67</v>
      </c>
      <c r="DF7" s="24">
        <v>84.39</v>
      </c>
      <c r="DG7" s="24">
        <v>83.96</v>
      </c>
      <c r="DH7" s="24">
        <v>87.54</v>
      </c>
      <c r="DI7" s="24">
        <v>21.82</v>
      </c>
      <c r="DJ7" s="24">
        <v>24.57</v>
      </c>
      <c r="DK7" s="24">
        <v>27.24</v>
      </c>
      <c r="DL7" s="24">
        <v>29.96</v>
      </c>
      <c r="DM7" s="24">
        <v>32.630000000000003</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s-keiei</cp:lastModifiedBy>
  <cp:lastPrinted>2025-01-29T08:26:14Z</cp:lastPrinted>
  <dcterms:modified xsi:type="dcterms:W3CDTF">2025-01-29T08:26:17Z</dcterms:modified>
</cp:coreProperties>
</file>