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Jsvr01\上下水道局\経営\200_下水道事業\200下水道担当\★925経営分析表\R05\09_見附市\【経営比較分析表】2022_152111_46_1718\"/>
    </mc:Choice>
  </mc:AlternateContent>
  <xr:revisionPtr revIDLastSave="0" documentId="13_ncr:1_{2C53E63F-A61B-48D9-9D8E-4C2408DF3DAF}" xr6:coauthVersionLast="36" xr6:coauthVersionMax="36" xr10:uidLastSave="{00000000-0000-0000-0000-000000000000}"/>
  <workbookProtection workbookAlgorithmName="SHA-512" workbookHashValue="vpqXPIb++xPPAwyfPje9NOpq4M6XNOj86aEXWbJeoXvBuQfvayASlZssxirKFDklGUeGoSgceOcXIs4jwcYHFA==" workbookSaltValue="sFHeosgrv/Gw844Y/+X/z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<sst xmlns="http://schemas.openxmlformats.org/spreadsheetml/2006/main" count="231" uniqueCount="117">
  <si>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</si>
  <si>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</si>
  <si>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</si>
  <si>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</si>
  <si>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</si>
  <si>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</si>
  <si>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</si>
  <si>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</si>
  <si>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</si>
  <si>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</si>
  <si>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</si>
  <si>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</si>
  <si>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</si>
  <si>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</si>
  <si>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</si>
  <si>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</si>
  <si>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</si>
  <si>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</si>
  <si>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</si>
  <si>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</si>
  <si>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</si>
  <si>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</si>
  <si>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</si>
  <si>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</si>
  <si>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</si>
  <si>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</si>
  <si>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</si>
  <si>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</si>
  <si>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</si>
  <si>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</si>
  <si>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</si>
  <si>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</si>
  <si>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</si>
  <si>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</si>
  <si>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</si>
  <si>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</si>
  <si>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</si>
  <si>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</si>
  <si>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</si>
  <si>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</si>
  <si>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</si>
  <si>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</si>
  <si>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</si>
  <si>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</si>
  <si>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</si>
  <si>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</si>
  <si>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</si>
  <si>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</si>
  <si>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</si>
  <si>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</si>
  <si>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</si>
  <si>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</si>
  <si>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</si>
  <si>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</si>
  <si>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</si>
  <si>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</si>
  <si>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</si>
  <si>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</si>
  <si>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</si>
  <si>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</si>
  <si>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</si>
  <si>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</si>
  <si>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</si>
  <si>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</si>
  <si>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</si>
  <si>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</si>
  <si>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</si>
  <si>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</si>
  <si>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</si>
  <si>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</si>
  <si>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</si>
  <si>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</si>
  <si>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</si>
  <si>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</si>
  <si>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</si>
  <si>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</si>
  <si>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</si>
  <si>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</si>
  <si>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</si>
  <si>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</si>
  <si>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</si>
  <si>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</si>
  <si>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</si>
  <si>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</si>
  <si>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</si>
  <si>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</si>
  <si>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</si>
  <si>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</si>
  <si>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</si>
  <si>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</si>
  <si>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</si>
  <si>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</si>
  <si>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</si>
  <si>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</si>
  <si>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</si>
  <si>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</si>
  <si>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</si>
  <si>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</si>
  <si>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</si>
  <si>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</si>
  <si>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</si>
  <si>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</si>
  <si>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</si>
  <si>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</si>
  <si>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</si>
  <si>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</si>
  <si>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</si>
  <si>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</si>
  <si>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</si>
  <si>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</si>
  <si>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</si>
  <si>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</si>
  <si>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</si>
  <si>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</si>
  <si>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①償却率は徐々に高くなってきているが、管渠整備を推進している段階のため類似団平均より低い水準である。　　　　　　　　　　　 
 ②合流汚水管渠布設開始から50年を経過したことにより、老朽化率が高くなってきている。今後も耐用年数を経過する管渠が毎年、増加していく見込である。　　　
 ③管渠整備を推進している段階のため、管渠改善は実施していない。管渠整備完了後には管渠改善の必要性が高まってくるため、適切な維持管理とともに長寿命化を検討しながら経費削減を図る必要がある。</t>
    <phoneticPr fontId="4"/>
  </si>
  <si>
    <t>下水道区域整備が令和5年度に完了を予定しており、整備後は管渠及び処理場の老朽化に対応するための更新費用が見込まれる。また、使用料収入については、人口減少による減収が見込まれる。「見附市下水道事業経営戦略」に基づいた財政運営により、更新財源の確保や費用削減といった経営改善の取り組みによりいっそう注力していく必要がある。　　　　　　　　　　　　　　　　　　</t>
    <phoneticPr fontId="4"/>
  </si>
  <si>
    <t>平成25年度に地方公営企業法を全部適用し、企業会計へ移行した。現行の料金体系は平成27年7月の料金改定による。
 ①経常収支比率は、施設維持費や減価償却費等が大きいことから、類似団体平均を大きく下回っている。
 ②累積欠損金比率は、営業収益が伸びず、繰越利益剰余金で補填できない経営環境が複数年に亘っていることから、増え続けている。　　　　　　　　　　　　　　　　　　　　　　　　　　　　　　　　　　　　　　　　　　   
 ③流動比率は、現金預金の増加と企業債償還金の減少により類似団体平均を上回っている。　　                       　　　　 
 ④企業債残高対事業規模比率は、料金収入が伸び悩む中、企業債を主な財源として未普及地区での整備を行ってきたため、平均より大幅に高い比率となっている。　　　　　　　　　　　　　　　　　　　　　 
 ⑤経費回収率は、人口は減少中だが、下水道未普及地区の整備中で使用料収入は微減にとどまっている一方、経費は前年より減少していることから、前年より高くなっている。　　　　　　　　 
 ⑥汚水処理原価は、前年より低くなっている。　　　　　　　　　　　　　　　　　　　　　　 
 ⑦施設利用率は、類似団体よりやや低い数値で推移しているが、中長期的には、施設の統廃合を検討しており、施設利用率は高くなることが見込まれる。　　　　　　 
 ⑧水洗化率は、下水道区域の整備が進んだことや、未接続世帯への啓発等により徐々に増加している。
　　　　　　　　　　　　</t>
    <rPh sb="66" eb="68">
      <t>シセツ</t>
    </rPh>
    <rPh sb="68" eb="70">
      <t>イジ</t>
    </rPh>
    <rPh sb="70" eb="71">
      <t>ヒ</t>
    </rPh>
    <rPh sb="72" eb="74">
      <t>ゲンカ</t>
    </rPh>
    <rPh sb="74" eb="76">
      <t>ショウキャク</t>
    </rPh>
    <rPh sb="76" eb="77">
      <t>ヒ</t>
    </rPh>
    <rPh sb="77" eb="78">
      <t>ナド</t>
    </rPh>
    <rPh sb="79" eb="80">
      <t>オオ</t>
    </rPh>
    <rPh sb="112" eb="114">
      <t>ヒリツ</t>
    </rPh>
    <rPh sb="116" eb="118">
      <t>エイギョウ</t>
    </rPh>
    <rPh sb="118" eb="120">
      <t>シュウエキ</t>
    </rPh>
    <rPh sb="121" eb="122">
      <t>ノ</t>
    </rPh>
    <rPh sb="125" eb="127">
      <t>クリコシ</t>
    </rPh>
    <rPh sb="127" eb="129">
      <t>リエキ</t>
    </rPh>
    <rPh sb="129" eb="132">
      <t>ジョウヨキン</t>
    </rPh>
    <rPh sb="133" eb="135">
      <t>ホテン</t>
    </rPh>
    <rPh sb="139" eb="141">
      <t>ケイエイ</t>
    </rPh>
    <rPh sb="141" eb="143">
      <t>カンキョウ</t>
    </rPh>
    <rPh sb="144" eb="146">
      <t>フクスウ</t>
    </rPh>
    <rPh sb="146" eb="147">
      <t>ネン</t>
    </rPh>
    <rPh sb="148" eb="149">
      <t>ワタ</t>
    </rPh>
    <rPh sb="287" eb="289">
      <t>キギョウ</t>
    </rPh>
    <rPh sb="289" eb="290">
      <t>サイ</t>
    </rPh>
    <rPh sb="290" eb="292">
      <t>ザンダカ</t>
    </rPh>
    <rPh sb="292" eb="293">
      <t>タイ</t>
    </rPh>
    <rPh sb="293" eb="295">
      <t>ジギョウ</t>
    </rPh>
    <rPh sb="295" eb="297">
      <t>キボ</t>
    </rPh>
    <rPh sb="297" eb="299">
      <t>ヒリツ</t>
    </rPh>
    <rPh sb="301" eb="303">
      <t>リョウキン</t>
    </rPh>
    <rPh sb="303" eb="305">
      <t>シュウニュウ</t>
    </rPh>
    <rPh sb="306" eb="307">
      <t>ノ</t>
    </rPh>
    <rPh sb="308" eb="309">
      <t>ナヤ</t>
    </rPh>
    <rPh sb="310" eb="311">
      <t>ナカ</t>
    </rPh>
    <rPh sb="316" eb="317">
      <t>オモ</t>
    </rPh>
    <rPh sb="384" eb="386">
      <t>ケイヒ</t>
    </rPh>
    <rPh sb="386" eb="388">
      <t>カイシュウ</t>
    </rPh>
    <rPh sb="388" eb="389">
      <t>リツ</t>
    </rPh>
    <rPh sb="396" eb="397">
      <t>チュウ</t>
    </rPh>
    <rPh sb="419" eb="421">
      <t>ビゲン</t>
    </rPh>
    <rPh sb="429" eb="431">
      <t>イッポウ</t>
    </rPh>
    <rPh sb="450" eb="452">
      <t>ゼンネン</t>
    </rPh>
    <rPh sb="454" eb="455">
      <t>タカ</t>
    </rPh>
    <rPh sb="486" eb="487">
      <t>ヒク</t>
    </rPh>
    <rPh sb="582" eb="584">
      <t>ミコ</t>
    </rPh>
    <rPh sb="629" eb="630">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</si>
</sst>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DA-4C83-A913-B37944CB1A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25DA-4C83-A913-B37944CB1A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52.66</c:v>
                </c:pt>
                <c:pt idx="1">
                  <c:v>53.86</c:v>
                </c:pt>
                <c:pt idx="2">
                  <c:v>60.28</c:v>
                </c:pt>
                <c:pt idx="3">
                  <c:v>56.44</c:v>
                </c:pt>
                <c:pt idx="4">
                  <c:v>54.48</c:v>
                </c:pt>
              </c:numCache>
            </c:numRef>
          </c:val>
          <c:extLst>
            <c:ext xmlns:c16="http://schemas.microsoft.com/office/drawing/2014/chart" uri="{C3380CC4-5D6E-409C-BE32-E72D297353CC}">
              <c16:uniqueId val="{00000000-CE75-48A3-8160-F473521E5C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CE75-48A3-8160-F473521E5C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92.1</c:v>
                </c:pt>
                <c:pt idx="1">
                  <c:v>92.35</c:v>
                </c:pt>
                <c:pt idx="2">
                  <c:v>92.37</c:v>
                </c:pt>
                <c:pt idx="3">
                  <c:v>93.14</c:v>
                </c:pt>
                <c:pt idx="4">
                  <c:v>93.59</c:v>
                </c:pt>
              </c:numCache>
            </c:numRef>
          </c:val>
          <c:extLst>
            <c:ext xmlns:c16="http://schemas.microsoft.com/office/drawing/2014/chart" uri="{C3380CC4-5D6E-409C-BE32-E72D297353CC}">
              <c16:uniqueId val="{00000000-B13A-4CDC-8330-214BB7AF9F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B13A-4CDC-8330-214BB7AF9F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99.3</c:v>
                </c:pt>
                <c:pt idx="1">
                  <c:v>99.04</c:v>
                </c:pt>
                <c:pt idx="2">
                  <c:v>99.34</c:v>
                </c:pt>
                <c:pt idx="3">
                  <c:v>99.24</c:v>
                </c:pt>
                <c:pt idx="4">
                  <c:v>99.15</c:v>
                </c:pt>
              </c:numCache>
            </c:numRef>
          </c:val>
          <c:extLst>
            <c:ext xmlns:c16="http://schemas.microsoft.com/office/drawing/2014/chart" uri="{C3380CC4-5D6E-409C-BE32-E72D297353CC}">
              <c16:uniqueId val="{00000000-1868-4D62-B16E-58964B7256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1868-4D62-B16E-58964B7256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17.600000000000001</c:v>
                </c:pt>
                <c:pt idx="1">
                  <c:v>19.66</c:v>
                </c:pt>
                <c:pt idx="2">
                  <c:v>22.04</c:v>
                </c:pt>
                <c:pt idx="3">
                  <c:v>23.94</c:v>
                </c:pt>
                <c:pt idx="4">
                  <c:v>26.17</c:v>
                </c:pt>
              </c:numCache>
            </c:numRef>
          </c:val>
          <c:extLst>
            <c:ext xmlns:c16="http://schemas.microsoft.com/office/drawing/2014/chart" uri="{C3380CC4-5D6E-409C-BE32-E72D297353CC}">
              <c16:uniqueId val="{00000000-2BE0-4BA5-8056-36367AEF5F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2BE0-4BA5-8056-36367AEF5F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5.0199999999999996</c:v>
                </c:pt>
                <c:pt idx="1">
                  <c:v>6.52</c:v>
                </c:pt>
                <c:pt idx="2">
                  <c:v>8.41</c:v>
                </c:pt>
                <c:pt idx="3">
                  <c:v>10.119999999999999</c:v>
                </c:pt>
                <c:pt idx="4">
                  <c:v>14.67</c:v>
                </c:pt>
              </c:numCache>
            </c:numRef>
          </c:val>
          <c:extLst>
            <c:ext xmlns:c16="http://schemas.microsoft.com/office/drawing/2014/chart" uri="{C3380CC4-5D6E-409C-BE32-E72D297353CC}">
              <c16:uniqueId val="{00000000-3CAC-413A-8692-E5ECF68826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3CAC-413A-8692-E5ECF68826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5.13</c:v>
                </c:pt>
                <c:pt idx="1">
                  <c:v>7.34</c:v>
                </c:pt>
                <c:pt idx="2">
                  <c:v>8.7799999999999994</c:v>
                </c:pt>
                <c:pt idx="3">
                  <c:v>10.08</c:v>
                </c:pt>
                <c:pt idx="4">
                  <c:v>11.87</c:v>
                </c:pt>
              </c:numCache>
            </c:numRef>
          </c:val>
          <c:extLst>
            <c:ext xmlns:c16="http://schemas.microsoft.com/office/drawing/2014/chart" uri="{C3380CC4-5D6E-409C-BE32-E72D297353CC}">
              <c16:uniqueId val="{00000000-9ECE-41A6-AB9C-AD1579CB2C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9ECE-41A6-AB9C-AD1579CB2C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59.89</c:v>
                </c:pt>
                <c:pt idx="1">
                  <c:v>66.75</c:v>
                </c:pt>
                <c:pt idx="2">
                  <c:v>63.52</c:v>
                </c:pt>
                <c:pt idx="3">
                  <c:v>80.03</c:v>
                </c:pt>
                <c:pt idx="4">
                  <c:v>84.07</c:v>
                </c:pt>
              </c:numCache>
            </c:numRef>
          </c:val>
          <c:extLst>
            <c:ext xmlns:c16="http://schemas.microsoft.com/office/drawing/2014/chart" uri="{C3380CC4-5D6E-409C-BE32-E72D297353CC}">
              <c16:uniqueId val="{00000000-B339-4167-AAB2-7BB43817BB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B339-4167-AAB2-7BB43817BB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1799.96</c:v>
                </c:pt>
                <c:pt idx="1">
                  <c:v>1840.67</c:v>
                </c:pt>
                <c:pt idx="2">
                  <c:v>1800.05</c:v>
                </c:pt>
                <c:pt idx="3">
                  <c:v>1826.69</c:v>
                </c:pt>
                <c:pt idx="4">
                  <c:v>1838.4</c:v>
                </c:pt>
              </c:numCache>
            </c:numRef>
          </c:val>
          <c:extLst>
            <c:ext xmlns:c16="http://schemas.microsoft.com/office/drawing/2014/chart" uri="{C3380CC4-5D6E-409C-BE32-E72D297353CC}">
              <c16:uniqueId val="{00000000-08F6-4AD4-9A9B-1007FE2246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08F6-4AD4-9A9B-1007FE2246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96.34</c:v>
                </c:pt>
                <c:pt idx="1">
                  <c:v>90.94</c:v>
                </c:pt>
                <c:pt idx="2">
                  <c:v>97.21</c:v>
                </c:pt>
                <c:pt idx="3">
                  <c:v>97.02</c:v>
                </c:pt>
                <c:pt idx="4">
                  <c:v>97.53</c:v>
                </c:pt>
              </c:numCache>
            </c:numRef>
          </c:val>
          <c:extLst>
            <c:ext xmlns:c16="http://schemas.microsoft.com/office/drawing/2014/chart" uri="{C3380CC4-5D6E-409C-BE32-E72D297353CC}">
              <c16:uniqueId val="{00000000-7C60-49C0-857E-8DBE13C2B8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7C60-49C0-857E-8DBE13C2B8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164.29</c:v>
                </c:pt>
                <c:pt idx="1">
                  <c:v>174.47</c:v>
                </c:pt>
                <c:pt idx="2">
                  <c:v>162.88999999999999</c:v>
                </c:pt>
                <c:pt idx="3">
                  <c:v>163.38</c:v>
                </c:pt>
                <c:pt idx="4">
                  <c:v>162.88</c:v>
                </c:pt>
              </c:numCache>
            </c:numRef>
          </c:val>
          <c:extLst>
            <c:ext xmlns:c16="http://schemas.microsoft.com/office/drawing/2014/chart" uri="{C3380CC4-5D6E-409C-BE32-E72D297353CC}">
              <c16:uniqueId val="{00000000-2E7B-4A14-A24B-EA66D67432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2E7B-4A14-A24B-EA66D67432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見附市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39045</v>
      </c>
      <c r="AM8" s="45"/>
      <c r="AN8" s="45"/>
      <c r="AO8" s="45"/>
      <c r="AP8" s="45"/>
      <c r="AQ8" s="45"/>
      <c r="AR8" s="45"/>
      <c r="AS8" s="45"/>
      <c r="AT8" s="46">
        <f>データ!T6</f>
        <v>77.91</v>
      </c>
      <c r="AU8" s="46"/>
      <c r="AV8" s="46"/>
      <c r="AW8" s="46"/>
      <c r="AX8" s="46"/>
      <c r="AY8" s="46"/>
      <c r="AZ8" s="46"/>
      <c r="BA8" s="46"/>
      <c r="BB8" s="46">
        <f>データ!U6</f>
        <v>501.16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58.77</v>
      </c>
      <c r="J10" s="46"/>
      <c r="K10" s="46"/>
      <c r="L10" s="46"/>
      <c r="M10" s="46"/>
      <c r="N10" s="46"/>
      <c r="O10" s="46"/>
      <c r="P10" s="46">
        <f>データ!P6</f>
        <v>89.34</v>
      </c>
      <c r="Q10" s="46"/>
      <c r="R10" s="46"/>
      <c r="S10" s="46"/>
      <c r="T10" s="46"/>
      <c r="U10" s="46"/>
      <c r="V10" s="46"/>
      <c r="W10" s="46">
        <f>データ!Q6</f>
        <v>73.91</v>
      </c>
      <c r="X10" s="46"/>
      <c r="Y10" s="46"/>
      <c r="Z10" s="46"/>
      <c r="AA10" s="46"/>
      <c r="AB10" s="46"/>
      <c r="AC10" s="46"/>
      <c r="AD10" s="45">
        <f>データ!R6</f>
        <v>3240</v>
      </c>
      <c r="AE10" s="45"/>
      <c r="AF10" s="45"/>
      <c r="AG10" s="45"/>
      <c r="AH10" s="45"/>
      <c r="AI10" s="45"/>
      <c r="AJ10" s="45"/>
      <c r="AK10" s="2"/>
      <c r="AL10" s="45">
        <f>データ!V6</f>
        <v>34735</v>
      </c>
      <c r="AM10" s="45"/>
      <c r="AN10" s="45"/>
      <c r="AO10" s="45"/>
      <c r="AP10" s="45"/>
      <c r="AQ10" s="45"/>
      <c r="AR10" s="45"/>
      <c r="AS10" s="45"/>
      <c r="AT10" s="46">
        <f>データ!W6</f>
        <v>9.51</v>
      </c>
      <c r="AU10" s="46"/>
      <c r="AV10" s="46"/>
      <c r="AW10" s="46"/>
      <c r="AX10" s="46"/>
      <c r="AY10" s="46"/>
      <c r="AZ10" s="46"/>
      <c r="BA10" s="46"/>
      <c r="BB10" s="46">
        <f>データ!X6</f>
        <v>3652.47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aKxFoHkXWo6f9b+wWYGRj2cnuxMZXzM5IdKEh+ThAhxaQCBmxwpQPzm+hbr+wjgMz2rv2wTOcftQJw2cbNmoA==" saltValue="TwRAJM1B8zhV2ioO8rug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152111</v>
      </c>
      <c r="D6" s="19">
        <f t="shared" si="3"/>
        <v>46</v>
      </c>
      <c r="E6" s="19">
        <f t="shared" si="3"/>
        <v>17</v>
      </c>
      <c r="F6" s="19">
        <f t="shared" si="3"/>
        <v>1</v>
      </c>
      <c r="G6" s="19">
        <f t="shared" si="3"/>
        <v>0</v>
      </c>
      <c r="H6" s="19" t="str">
        <f t="shared" si="3"/>
        <v>新潟県　見附市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58.77</v>
      </c>
      <c r="P6" s="20">
        <f t="shared" si="3"/>
        <v>89.34</v>
      </c>
      <c r="Q6" s="20">
        <f t="shared" si="3"/>
        <v>73.91</v>
      </c>
      <c r="R6" s="20">
        <f t="shared" si="3"/>
        <v>3240</v>
      </c>
      <c r="S6" s="20">
        <f t="shared" si="3"/>
        <v>39045</v>
      </c>
      <c r="T6" s="20">
        <f t="shared" si="3"/>
        <v>77.91</v>
      </c>
      <c r="U6" s="20">
        <f t="shared" si="3"/>
        <v>501.16</v>
      </c>
      <c r="V6" s="20">
        <f t="shared" si="3"/>
        <v>34735</v>
      </c>
      <c r="W6" s="20">
        <f t="shared" si="3"/>
        <v>9.51</v>
      </c>
      <c r="X6" s="20">
        <f t="shared" si="3"/>
        <v>3652.47</v>
      </c>
      <c r="Y6" s="21">
        <f>IF(Y7="",NA(),Y7)</f>
        <v>99.3</v>
      </c>
      <c r="Z6" s="21">
        <f t="shared" ref="Z6:AH6" si="4">IF(Z7="",NA(),Z7)</f>
        <v>99.04</v>
      </c>
      <c r="AA6" s="21">
        <f t="shared" si="4"/>
        <v>99.34</v>
      </c>
      <c r="AB6" s="21">
        <f t="shared" si="4"/>
        <v>99.24</v>
      </c>
      <c r="AC6" s="21">
        <f t="shared" si="4"/>
        <v>99.15</v>
      </c>
      <c r="AD6" s="21">
        <f t="shared" si="4"/>
        <v>106.9</v>
      </c>
      <c r="AE6" s="21">
        <f t="shared" si="4"/>
        <v>106.99</v>
      </c>
      <c r="AF6" s="21">
        <f t="shared" si="4"/>
        <v>107.85</v>
      </c>
      <c r="AG6" s="21">
        <f t="shared" si="4"/>
        <v>108.04</v>
      </c>
      <c r="AH6" s="21">
        <f t="shared" si="4"/>
        <v>107.49</v>
      </c>
      <c r="AI6" s="20" t="str">
        <f>IF(AI7="","",IF(AI7="-","【-】","【"&amp;SUBSTITUTE(TEXT(AI7,"#,##0.00"),"-","△")&amp;"】"))</f>
        <v>【106.11】</v>
      </c>
      <c r="AJ6" s="21">
        <f>IF(AJ7="",NA(),AJ7)</f>
        <v>5.13</v>
      </c>
      <c r="AK6" s="21">
        <f t="shared" ref="AK6:AS6" si="5">IF(AK7="",NA(),AK7)</f>
        <v>7.34</v>
      </c>
      <c r="AL6" s="21">
        <f t="shared" si="5"/>
        <v>8.7799999999999994</v>
      </c>
      <c r="AM6" s="21">
        <f t="shared" si="5"/>
        <v>10.08</v>
      </c>
      <c r="AN6" s="21">
        <f t="shared" si="5"/>
        <v>11.87</v>
      </c>
      <c r="AO6" s="21">
        <f t="shared" si="5"/>
        <v>9.06</v>
      </c>
      <c r="AP6" s="21">
        <f t="shared" si="5"/>
        <v>7.42</v>
      </c>
      <c r="AQ6" s="21">
        <f t="shared" si="5"/>
        <v>4.72</v>
      </c>
      <c r="AR6" s="21">
        <f t="shared" si="5"/>
        <v>4.49</v>
      </c>
      <c r="AS6" s="21">
        <f t="shared" si="5"/>
        <v>5.41</v>
      </c>
      <c r="AT6" s="20" t="str">
        <f>IF(AT7="","",IF(AT7="-","【-】","【"&amp;SUBSTITUTE(TEXT(AT7,"#,##0.00"),"-","△")&amp;"】"))</f>
        <v>【3.15】</v>
      </c>
      <c r="AU6" s="21">
        <f>IF(AU7="",NA(),AU7)</f>
        <v>59.89</v>
      </c>
      <c r="AV6" s="21">
        <f t="shared" ref="AV6:BD6" si="6">IF(AV7="",NA(),AV7)</f>
        <v>66.75</v>
      </c>
      <c r="AW6" s="21">
        <f t="shared" si="6"/>
        <v>63.52</v>
      </c>
      <c r="AX6" s="21">
        <f t="shared" si="6"/>
        <v>80.03</v>
      </c>
      <c r="AY6" s="21">
        <f t="shared" si="6"/>
        <v>84.07</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1799.96</v>
      </c>
      <c r="BG6" s="21">
        <f t="shared" ref="BG6:BO6" si="7">IF(BG7="",NA(),BG7)</f>
        <v>1840.67</v>
      </c>
      <c r="BH6" s="21">
        <f t="shared" si="7"/>
        <v>1800.05</v>
      </c>
      <c r="BI6" s="21">
        <f t="shared" si="7"/>
        <v>1826.69</v>
      </c>
      <c r="BJ6" s="21">
        <f t="shared" si="7"/>
        <v>1838.4</v>
      </c>
      <c r="BK6" s="21">
        <f t="shared" si="7"/>
        <v>820.36</v>
      </c>
      <c r="BL6" s="21">
        <f t="shared" si="7"/>
        <v>847.44</v>
      </c>
      <c r="BM6" s="21">
        <f t="shared" si="7"/>
        <v>857.88</v>
      </c>
      <c r="BN6" s="21">
        <f t="shared" si="7"/>
        <v>825.1</v>
      </c>
      <c r="BO6" s="21">
        <f t="shared" si="7"/>
        <v>789.87</v>
      </c>
      <c r="BP6" s="20" t="str">
        <f>IF(BP7="","",IF(BP7="-","【-】","【"&amp;SUBSTITUTE(TEXT(BP7,"#,##0.00"),"-","△")&amp;"】"))</f>
        <v>【652.82】</v>
      </c>
      <c r="BQ6" s="21">
        <f>IF(BQ7="",NA(),BQ7)</f>
        <v>96.34</v>
      </c>
      <c r="BR6" s="21">
        <f t="shared" ref="BR6:BZ6" si="8">IF(BR7="",NA(),BR7)</f>
        <v>90.94</v>
      </c>
      <c r="BS6" s="21">
        <f t="shared" si="8"/>
        <v>97.21</v>
      </c>
      <c r="BT6" s="21">
        <f t="shared" si="8"/>
        <v>97.02</v>
      </c>
      <c r="BU6" s="21">
        <f t="shared" si="8"/>
        <v>97.53</v>
      </c>
      <c r="BV6" s="21">
        <f t="shared" si="8"/>
        <v>95.4</v>
      </c>
      <c r="BW6" s="21">
        <f t="shared" si="8"/>
        <v>94.69</v>
      </c>
      <c r="BX6" s="21">
        <f t="shared" si="8"/>
        <v>94.97</v>
      </c>
      <c r="BY6" s="21">
        <f t="shared" si="8"/>
        <v>97.07</v>
      </c>
      <c r="BZ6" s="21">
        <f t="shared" si="8"/>
        <v>98.06</v>
      </c>
      <c r="CA6" s="20" t="str">
        <f>IF(CA7="","",IF(CA7="-","【-】","【"&amp;SUBSTITUTE(TEXT(CA7,"#,##0.00"),"-","△")&amp;"】"))</f>
        <v>【97.61】</v>
      </c>
      <c r="CB6" s="21">
        <f>IF(CB7="",NA(),CB7)</f>
        <v>164.29</v>
      </c>
      <c r="CC6" s="21">
        <f t="shared" ref="CC6:CK6" si="9">IF(CC7="",NA(),CC7)</f>
        <v>174.47</v>
      </c>
      <c r="CD6" s="21">
        <f t="shared" si="9"/>
        <v>162.88999999999999</v>
      </c>
      <c r="CE6" s="21">
        <f t="shared" si="9"/>
        <v>163.38</v>
      </c>
      <c r="CF6" s="21">
        <f t="shared" si="9"/>
        <v>162.88</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52.66</v>
      </c>
      <c r="CN6" s="21">
        <f t="shared" ref="CN6:CV6" si="10">IF(CN7="",NA(),CN7)</f>
        <v>53.86</v>
      </c>
      <c r="CO6" s="21">
        <f t="shared" si="10"/>
        <v>60.28</v>
      </c>
      <c r="CP6" s="21">
        <f t="shared" si="10"/>
        <v>56.44</v>
      </c>
      <c r="CQ6" s="21">
        <f t="shared" si="10"/>
        <v>54.48</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92.1</v>
      </c>
      <c r="CY6" s="21">
        <f t="shared" ref="CY6:DG6" si="11">IF(CY7="",NA(),CY7)</f>
        <v>92.35</v>
      </c>
      <c r="CZ6" s="21">
        <f t="shared" si="11"/>
        <v>92.37</v>
      </c>
      <c r="DA6" s="21">
        <f t="shared" si="11"/>
        <v>93.14</v>
      </c>
      <c r="DB6" s="21">
        <f t="shared" si="11"/>
        <v>93.59</v>
      </c>
      <c r="DC6" s="21">
        <f t="shared" si="11"/>
        <v>92.55</v>
      </c>
      <c r="DD6" s="21">
        <f t="shared" si="11"/>
        <v>92.62</v>
      </c>
      <c r="DE6" s="21">
        <f t="shared" si="11"/>
        <v>92.72</v>
      </c>
      <c r="DF6" s="21">
        <f t="shared" si="11"/>
        <v>92.88</v>
      </c>
      <c r="DG6" s="21">
        <f t="shared" si="11"/>
        <v>92.9</v>
      </c>
      <c r="DH6" s="20" t="str">
        <f>IF(DH7="","",IF(DH7="-","【-】","【"&amp;SUBSTITUTE(TEXT(DH7,"#,##0.00"),"-","△")&amp;"】"))</f>
        <v>【95.82】</v>
      </c>
      <c r="DI6" s="21">
        <f>IF(DI7="",NA(),DI7)</f>
        <v>17.600000000000001</v>
      </c>
      <c r="DJ6" s="21">
        <f t="shared" ref="DJ6:DR6" si="12">IF(DJ7="",NA(),DJ7)</f>
        <v>19.66</v>
      </c>
      <c r="DK6" s="21">
        <f t="shared" si="12"/>
        <v>22.04</v>
      </c>
      <c r="DL6" s="21">
        <f t="shared" si="12"/>
        <v>23.94</v>
      </c>
      <c r="DM6" s="21">
        <f t="shared" si="12"/>
        <v>26.17</v>
      </c>
      <c r="DN6" s="21">
        <f t="shared" si="12"/>
        <v>26.13</v>
      </c>
      <c r="DO6" s="21">
        <f t="shared" si="12"/>
        <v>26.36</v>
      </c>
      <c r="DP6" s="21">
        <f t="shared" si="12"/>
        <v>23.79</v>
      </c>
      <c r="DQ6" s="21">
        <f t="shared" si="12"/>
        <v>25.66</v>
      </c>
      <c r="DR6" s="21">
        <f t="shared" si="12"/>
        <v>27.46</v>
      </c>
      <c r="DS6" s="20" t="str">
        <f>IF(DS7="","",IF(DS7="-","【-】","【"&amp;SUBSTITUTE(TEXT(DS7,"#,##0.00"),"-","△")&amp;"】"))</f>
        <v>【39.74】</v>
      </c>
      <c r="DT6" s="21">
        <f>IF(DT7="",NA(),DT7)</f>
        <v>5.0199999999999996</v>
      </c>
      <c r="DU6" s="21">
        <f t="shared" ref="DU6:EC6" si="13">IF(DU7="",NA(),DU7)</f>
        <v>6.52</v>
      </c>
      <c r="DV6" s="21">
        <f t="shared" si="13"/>
        <v>8.41</v>
      </c>
      <c r="DW6" s="21">
        <f t="shared" si="13"/>
        <v>10.119999999999999</v>
      </c>
      <c r="DX6" s="21">
        <f t="shared" si="13"/>
        <v>14.67</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152111</v>
      </c>
      <c r="D7" s="23">
        <v>46</v>
      </c>
      <c r="E7" s="23">
        <v>17</v>
      </c>
      <c r="F7" s="23">
        <v>1</v>
      </c>
      <c r="G7" s="23">
        <v>0</v>
      </c>
      <c r="H7" s="23" t="s">
        <v>96</v>
      </c>
      <c r="I7" s="23" t="s">
        <v>97</v>
      </c>
      <c r="J7" s="23" t="s">
        <v>98</v>
      </c>
      <c r="K7" s="23" t="s">
        <v>99</v>
      </c>
      <c r="L7" s="23" t="s">
        <v>100</v>
      </c>
      <c r="M7" s="23" t="s">
        <v>101</v>
      </c>
      <c r="N7" s="24" t="s">
        <v>102</v>
      </c>
      <c r="O7" s="24">
        <v>58.77</v>
      </c>
      <c r="P7" s="24">
        <v>89.34</v>
      </c>
      <c r="Q7" s="24">
        <v>73.91</v>
      </c>
      <c r="R7" s="24">
        <v>3240</v>
      </c>
      <c r="S7" s="24">
        <v>39045</v>
      </c>
      <c r="T7" s="24">
        <v>77.91</v>
      </c>
      <c r="U7" s="24">
        <v>501.16</v>
      </c>
      <c r="V7" s="24">
        <v>34735</v>
      </c>
      <c r="W7" s="24">
        <v>9.51</v>
      </c>
      <c r="X7" s="24">
        <v>3652.47</v>
      </c>
      <c r="Y7" s="24">
        <v>99.3</v>
      </c>
      <c r="Z7" s="24">
        <v>99.04</v>
      </c>
      <c r="AA7" s="24">
        <v>99.34</v>
      </c>
      <c r="AB7" s="24">
        <v>99.24</v>
      </c>
      <c r="AC7" s="24">
        <v>99.15</v>
      </c>
      <c r="AD7" s="24">
        <v>106.9</v>
      </c>
      <c r="AE7" s="24">
        <v>106.99</v>
      </c>
      <c r="AF7" s="24">
        <v>107.85</v>
      </c>
      <c r="AG7" s="24">
        <v>108.04</v>
      </c>
      <c r="AH7" s="24">
        <v>107.49</v>
      </c>
      <c r="AI7" s="24">
        <v>106.11</v>
      </c>
      <c r="AJ7" s="24">
        <v>5.13</v>
      </c>
      <c r="AK7" s="24">
        <v>7.34</v>
      </c>
      <c r="AL7" s="24">
        <v>8.7799999999999994</v>
      </c>
      <c r="AM7" s="24">
        <v>10.08</v>
      </c>
      <c r="AN7" s="24">
        <v>11.87</v>
      </c>
      <c r="AO7" s="24">
        <v>9.06</v>
      </c>
      <c r="AP7" s="24">
        <v>7.42</v>
      </c>
      <c r="AQ7" s="24">
        <v>4.72</v>
      </c>
      <c r="AR7" s="24">
        <v>4.49</v>
      </c>
      <c r="AS7" s="24">
        <v>5.41</v>
      </c>
      <c r="AT7" s="24">
        <v>3.15</v>
      </c>
      <c r="AU7" s="24">
        <v>59.89</v>
      </c>
      <c r="AV7" s="24">
        <v>66.75</v>
      </c>
      <c r="AW7" s="24">
        <v>63.52</v>
      </c>
      <c r="AX7" s="24">
        <v>80.03</v>
      </c>
      <c r="AY7" s="24">
        <v>84.07</v>
      </c>
      <c r="AZ7" s="24">
        <v>76.31</v>
      </c>
      <c r="BA7" s="24">
        <v>68.180000000000007</v>
      </c>
      <c r="BB7" s="24">
        <v>67.930000000000007</v>
      </c>
      <c r="BC7" s="24">
        <v>68.53</v>
      </c>
      <c r="BD7" s="24">
        <v>69.180000000000007</v>
      </c>
      <c r="BE7" s="24">
        <v>73.44</v>
      </c>
      <c r="BF7" s="24">
        <v>1799.96</v>
      </c>
      <c r="BG7" s="24">
        <v>1840.67</v>
      </c>
      <c r="BH7" s="24">
        <v>1800.05</v>
      </c>
      <c r="BI7" s="24">
        <v>1826.69</v>
      </c>
      <c r="BJ7" s="24">
        <v>1838.4</v>
      </c>
      <c r="BK7" s="24">
        <v>820.36</v>
      </c>
      <c r="BL7" s="24">
        <v>847.44</v>
      </c>
      <c r="BM7" s="24">
        <v>857.88</v>
      </c>
      <c r="BN7" s="24">
        <v>825.1</v>
      </c>
      <c r="BO7" s="24">
        <v>789.87</v>
      </c>
      <c r="BP7" s="24">
        <v>652.82000000000005</v>
      </c>
      <c r="BQ7" s="24">
        <v>96.34</v>
      </c>
      <c r="BR7" s="24">
        <v>90.94</v>
      </c>
      <c r="BS7" s="24">
        <v>97.21</v>
      </c>
      <c r="BT7" s="24">
        <v>97.02</v>
      </c>
      <c r="BU7" s="24">
        <v>97.53</v>
      </c>
      <c r="BV7" s="24">
        <v>95.4</v>
      </c>
      <c r="BW7" s="24">
        <v>94.69</v>
      </c>
      <c r="BX7" s="24">
        <v>94.97</v>
      </c>
      <c r="BY7" s="24">
        <v>97.07</v>
      </c>
      <c r="BZ7" s="24">
        <v>98.06</v>
      </c>
      <c r="CA7" s="24">
        <v>97.61</v>
      </c>
      <c r="CB7" s="24">
        <v>164.29</v>
      </c>
      <c r="CC7" s="24">
        <v>174.47</v>
      </c>
      <c r="CD7" s="24">
        <v>162.88999999999999</v>
      </c>
      <c r="CE7" s="24">
        <v>163.38</v>
      </c>
      <c r="CF7" s="24">
        <v>162.88</v>
      </c>
      <c r="CG7" s="24">
        <v>163.19999999999999</v>
      </c>
      <c r="CH7" s="24">
        <v>159.78</v>
      </c>
      <c r="CI7" s="24">
        <v>159.49</v>
      </c>
      <c r="CJ7" s="24">
        <v>157.81</v>
      </c>
      <c r="CK7" s="24">
        <v>157.37</v>
      </c>
      <c r="CL7" s="24">
        <v>138.29</v>
      </c>
      <c r="CM7" s="24">
        <v>52.66</v>
      </c>
      <c r="CN7" s="24">
        <v>53.86</v>
      </c>
      <c r="CO7" s="24">
        <v>60.28</v>
      </c>
      <c r="CP7" s="24">
        <v>56.44</v>
      </c>
      <c r="CQ7" s="24">
        <v>54.48</v>
      </c>
      <c r="CR7" s="24">
        <v>65.040000000000006</v>
      </c>
      <c r="CS7" s="24">
        <v>68.31</v>
      </c>
      <c r="CT7" s="24">
        <v>65.28</v>
      </c>
      <c r="CU7" s="24">
        <v>64.92</v>
      </c>
      <c r="CV7" s="24">
        <v>64.14</v>
      </c>
      <c r="CW7" s="24">
        <v>59.1</v>
      </c>
      <c r="CX7" s="24">
        <v>92.1</v>
      </c>
      <c r="CY7" s="24">
        <v>92.35</v>
      </c>
      <c r="CZ7" s="24">
        <v>92.37</v>
      </c>
      <c r="DA7" s="24">
        <v>93.14</v>
      </c>
      <c r="DB7" s="24">
        <v>93.59</v>
      </c>
      <c r="DC7" s="24">
        <v>92.55</v>
      </c>
      <c r="DD7" s="24">
        <v>92.62</v>
      </c>
      <c r="DE7" s="24">
        <v>92.72</v>
      </c>
      <c r="DF7" s="24">
        <v>92.88</v>
      </c>
      <c r="DG7" s="24">
        <v>92.9</v>
      </c>
      <c r="DH7" s="24">
        <v>95.82</v>
      </c>
      <c r="DI7" s="24">
        <v>17.600000000000001</v>
      </c>
      <c r="DJ7" s="24">
        <v>19.66</v>
      </c>
      <c r="DK7" s="24">
        <v>22.04</v>
      </c>
      <c r="DL7" s="24">
        <v>23.94</v>
      </c>
      <c r="DM7" s="24">
        <v>26.17</v>
      </c>
      <c r="DN7" s="24">
        <v>26.13</v>
      </c>
      <c r="DO7" s="24">
        <v>26.36</v>
      </c>
      <c r="DP7" s="24">
        <v>23.79</v>
      </c>
      <c r="DQ7" s="24">
        <v>25.66</v>
      </c>
      <c r="DR7" s="24">
        <v>27.46</v>
      </c>
      <c r="DS7" s="24">
        <v>39.74</v>
      </c>
      <c r="DT7" s="24">
        <v>5.0199999999999996</v>
      </c>
      <c r="DU7" s="24">
        <v>6.52</v>
      </c>
      <c r="DV7" s="24">
        <v>8.41</v>
      </c>
      <c r="DW7" s="24">
        <v>10.119999999999999</v>
      </c>
      <c r="DX7" s="24">
        <v>14.67</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ga-kanri</cp:lastModifiedBy>
  <dcterms:created xsi:type="dcterms:W3CDTF">2023-12-12T00:45:54Z</dcterms:created>
  <dcterms:modified xsi:type="dcterms:W3CDTF">2024-01-29T00:26:29Z</dcterms:modified>
  <cp:category/>
</cp:coreProperties>
</file>