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Jsvr01\上下水道局\経営\200_下水道事業\200下水道担当\★925経営分析表\R05\09_見附市\【経営比較分析表】2022_152111_46_1718\"/>
    </mc:Choice>
  </mc:AlternateContent>
  <xr:revisionPtr revIDLastSave="0" documentId="13_ncr:1_{7857A030-DB7A-4F6D-93E4-F3E1FC061879}" xr6:coauthVersionLast="36" xr6:coauthVersionMax="36" xr10:uidLastSave="{00000000-0000-0000-0000-000000000000}"/>
  <workbookProtection workbookAlgorithmName="SHA-512" workbookHashValue="P3H2pFlsBI5T1DT59EKzvx8OrUV2q76OPNAh0rJ7CtNh75BBUSmHU6tt4IalhbEhlQ/Apqspf3PL+sv9vrv5PQ==" workbookSaltValue="+ozSFUNDSzy+EQdjmG8IT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I10" i="4" s="1"/>
  <c r="N6" i="5"/>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B10" i="4"/>
  <c r="AT8" i="4"/>
  <c r="AD8" i="4"/>
  <c r="W8" i="4"/>
  <c r="P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<sst xmlns="http://schemas.openxmlformats.org/spreadsheetml/2006/main" count="231" uniqueCount="117">
  <si>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</si>
  <si>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</si>
  <si>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</si>
  <si>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</si>
  <si>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</si>
  <si>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</si>
  <si>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</si>
  <si>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</si>
  <si>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</si>
  <si>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</si>
  <si>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</si>
  <si>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</si>
  <si>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</si>
  <si>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</si>
  <si>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</si>
  <si>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</si>
  <si>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</si>
  <si>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</si>
  <si>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</si>
  <si>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</si>
  <si>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</si>
  <si>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</si>
  <si>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</si>
  <si>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</si>
  <si>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</si>
  <si>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</si>
  <si>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</si>
  <si>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</si>
  <si>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</si>
  <si>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</si>
  <si>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</si>
  <si>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</si>
  <si>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</si>
  <si>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</si>
  <si>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</si>
  <si>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</si>
  <si>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</si>
  <si>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</si>
  <si>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</si>
  <si>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</si>
  <si>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</si>
  <si>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</si>
  <si>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</si>
  <si>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</si>
  <si>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</si>
  <si>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</si>
  <si>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</si>
  <si>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</si>
  <si>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</si>
  <si>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</si>
  <si>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</si>
  <si>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</si>
  <si>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</si>
  <si>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</si>
  <si>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</si>
  <si>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</si>
  <si>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</si>
  <si>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</si>
  <si>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</si>
  <si>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</si>
  <si>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</si>
  <si>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</si>
  <si>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</si>
  <si>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</si>
  <si>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</si>
  <si>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</si>
  <si>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</si>
  <si>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</si>
  <si>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</si>
  <si>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</si>
  <si>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</si>
  <si>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</si>
  <si>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</si>
  <si>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</si>
  <si>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</si>
  <si>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</si>
  <si>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</si>
  <si>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</si>
  <si>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</si>
  <si>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</si>
  <si>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</si>
  <si>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</si>
  <si>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</si>
  <si>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</si>
  <si>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</si>
  <si>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</si>
  <si>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</si>
  <si>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</si>
  <si>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</si>
  <si>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</si>
  <si>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</si>
  <si>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</si>
  <si>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</si>
  <si>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</si>
  <si>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</si>
  <si>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</si>
  <si>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見附市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</si>
  <si>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</si>
  <si>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</si>
  <si>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</si>
  <si>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</si>
  <si>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</si>
  <si>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</si>
  <si>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</si>
  <si>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</si>
  <si>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</si>
  <si>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</si>
  <si>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</si>
  <si>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</si>
  <si>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</si>
  <si>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</si>
  <si>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</si>
  <si>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</si>
  <si>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</si>
  <si>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①平成9年に南部地区、平成16年に上北谷地区浄化センターが供用開始となった。施設・管渠ともまだ年数がたっていないこともあり、低い水準である。
　③老朽化している管渠がないため、管渠の更新投資等は行っていない。</t>
    <phoneticPr fontId="4"/>
  </si>
  <si>
    <t>　平成27年7月に料金改定を実施したが、依然として必要経費を使用料で賄えず一般会計繰入金に頼っている状況である。
　また、使用料収入については、人口減少に伴ってますます減収となる見込みである。　
　ついては、「見附市下水道事業経営戦略」に基づいた財政運営により、財源の確保や費用削減といった経営改善の取り組みによりいっそう注力していく必要がある。
　また、中長期的には公共下水道事業との統廃合を含め抜本的な合理化計画も検討する必要がある。</t>
    <phoneticPr fontId="4"/>
  </si>
  <si>
    <t>平成25年度より地方公営企業法を全部適用し企業会計へ移行、現行の料金体系は平成27年7月の料金改定による。
 ①経常収支比率は、施設維持費や減価償却費等が大きいことから、類似団体平均を大きく下回っている。　　　　　　　
 ②累積欠損金は発生していない。
 ③流動比率は、現金預金の増加と企業債償還金の減少により、前年より数値が改善した。
 ④企業債残高対事業規模比率は、料金収入が伸び悩む中、企業債を主な財源として未普及地区での整備を行ってきたため、平均より大幅に高い比率となっている。
 ⑤区域整備が完了しており、経費回収率は高いが、更なる費用削減や更新投資等に充てる財源が確保されるよう経営努力する必要がある。
 ⑥汚水処理原価は類団平均よりは低くなっている。投資の効率化や維持管理費の削減を続ける。
 ⑦施設利用率は類団平均より高くなっている。
 ⑧水洗化率は95%以上と高い水準を維持している。未接続世帯については接続を促し、引き続き収入の確保に努める必要がある。</t>
    <rPh sb="70" eb="72">
      <t>ゲンカ</t>
    </rPh>
    <rPh sb="72" eb="74">
      <t>ショウキャク</t>
    </rPh>
    <rPh sb="74" eb="75">
      <t>ヒ</t>
    </rPh>
    <rPh sb="288" eb="290">
      <t>カクホ</t>
    </rPh>
    <rPh sb="295" eb="297">
      <t>ケイエイ</t>
    </rPh>
    <rPh sb="297" eb="299">
      <t>ドリョク</t>
    </rPh>
    <rPh sb="348" eb="349">
      <t>ツヅ</t>
    </rPh>
    <rPh sb="367" eb="368">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</si>
</sst>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15-46E8-A865-ADA0D755357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FB15-46E8-A865-ADA0D755357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62.84</c:v>
                </c:pt>
                <c:pt idx="1">
                  <c:v>61.01</c:v>
                </c:pt>
                <c:pt idx="2">
                  <c:v>62.77</c:v>
                </c:pt>
                <c:pt idx="3">
                  <c:v>60.7</c:v>
                </c:pt>
                <c:pt idx="4">
                  <c:v>59.25</c:v>
                </c:pt>
              </c:numCache>
            </c:numRef>
          </c:val>
          <c:extLst>
            <c:ext xmlns:c16="http://schemas.microsoft.com/office/drawing/2014/chart" uri="{C3380CC4-5D6E-409C-BE32-E72D297353CC}">
              <c16:uniqueId val="{00000000-CB55-4296-A10C-FB45688EC53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CB55-4296-A10C-FB45688EC53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95.6</c:v>
                </c:pt>
                <c:pt idx="1">
                  <c:v>95.94</c:v>
                </c:pt>
                <c:pt idx="2">
                  <c:v>96.13</c:v>
                </c:pt>
                <c:pt idx="3">
                  <c:v>95.92</c:v>
                </c:pt>
                <c:pt idx="4">
                  <c:v>96.02</c:v>
                </c:pt>
              </c:numCache>
            </c:numRef>
          </c:val>
          <c:extLst>
            <c:ext xmlns:c16="http://schemas.microsoft.com/office/drawing/2014/chart" uri="{C3380CC4-5D6E-409C-BE32-E72D297353CC}">
              <c16:uniqueId val="{00000000-1DCD-4A7E-8330-E110C3E66F1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1DCD-4A7E-8330-E110C3E66F1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99.95</c:v>
                </c:pt>
                <c:pt idx="2">
                  <c:v>100</c:v>
                </c:pt>
                <c:pt idx="3">
                  <c:v>97.45</c:v>
                </c:pt>
                <c:pt idx="4">
                  <c:v>93.77</c:v>
                </c:pt>
              </c:numCache>
            </c:numRef>
          </c:val>
          <c:extLst>
            <c:ext xmlns:c16="http://schemas.microsoft.com/office/drawing/2014/chart" uri="{C3380CC4-5D6E-409C-BE32-E72D297353CC}">
              <c16:uniqueId val="{00000000-D105-4AD5-A15B-642FD2DCB46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D105-4AD5-A15B-642FD2DCB46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19.05</c:v>
                </c:pt>
                <c:pt idx="1">
                  <c:v>21.82</c:v>
                </c:pt>
                <c:pt idx="2">
                  <c:v>24.57</c:v>
                </c:pt>
                <c:pt idx="3">
                  <c:v>27.24</c:v>
                </c:pt>
                <c:pt idx="4">
                  <c:v>29.96</c:v>
                </c:pt>
              </c:numCache>
            </c:numRef>
          </c:val>
          <c:extLst>
            <c:ext xmlns:c16="http://schemas.microsoft.com/office/drawing/2014/chart" uri="{C3380CC4-5D6E-409C-BE32-E72D297353CC}">
              <c16:uniqueId val="{00000000-A06F-45D5-BB2F-B336193C9CC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A06F-45D5-BB2F-B336193C9CC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2D-45EC-ABE0-4A2A736BB0A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72D-45EC-ABE0-4A2A736BB0A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CC-4E89-8F94-111B6A545D2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DECC-4E89-8F94-111B6A545D2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70.069999999999993</c:v>
                </c:pt>
                <c:pt idx="1">
                  <c:v>67.08</c:v>
                </c:pt>
                <c:pt idx="2">
                  <c:v>70.02</c:v>
                </c:pt>
                <c:pt idx="3">
                  <c:v>72.27</c:v>
                </c:pt>
                <c:pt idx="4">
                  <c:v>62.3</c:v>
                </c:pt>
              </c:numCache>
            </c:numRef>
          </c:val>
          <c:extLst>
            <c:ext xmlns:c16="http://schemas.microsoft.com/office/drawing/2014/chart" uri="{C3380CC4-5D6E-409C-BE32-E72D297353CC}">
              <c16:uniqueId val="{00000000-6787-49AE-A621-EF0DCF898E4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6787-49AE-A621-EF0DCF898E4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2525.6</c:v>
                </c:pt>
                <c:pt idx="1">
                  <c:v>2499.63</c:v>
                </c:pt>
                <c:pt idx="2">
                  <c:v>2365.29</c:v>
                </c:pt>
                <c:pt idx="3">
                  <c:v>2287.92</c:v>
                </c:pt>
                <c:pt idx="4">
                  <c:v>2186.6999999999998</c:v>
                </c:pt>
              </c:numCache>
            </c:numRef>
          </c:val>
          <c:extLst>
            <c:ext xmlns:c16="http://schemas.microsoft.com/office/drawing/2014/chart" uri="{C3380CC4-5D6E-409C-BE32-E72D297353CC}">
              <c16:uniqueId val="{00000000-D9AE-4339-8B4D-C2457380E1C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D9AE-4339-8B4D-C2457380E1C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87.73</c:v>
                </c:pt>
                <c:pt idx="1">
                  <c:v>77.52</c:v>
                </c:pt>
                <c:pt idx="2">
                  <c:v>94.14</c:v>
                </c:pt>
                <c:pt idx="3">
                  <c:v>90.12</c:v>
                </c:pt>
                <c:pt idx="4">
                  <c:v>78.760000000000005</c:v>
                </c:pt>
              </c:numCache>
            </c:numRef>
          </c:val>
          <c:extLst>
            <c:ext xmlns:c16="http://schemas.microsoft.com/office/drawing/2014/chart" uri="{C3380CC4-5D6E-409C-BE32-E72D297353CC}">
              <c16:uniqueId val="{00000000-CB3C-417E-85EE-8B7962EA646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CB3C-417E-85EE-8B7962EA646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176.75</c:v>
                </c:pt>
                <c:pt idx="1">
                  <c:v>200.67</c:v>
                </c:pt>
                <c:pt idx="2">
                  <c:v>165.49</c:v>
                </c:pt>
                <c:pt idx="3">
                  <c:v>173.48</c:v>
                </c:pt>
                <c:pt idx="4">
                  <c:v>198.79</c:v>
                </c:pt>
              </c:numCache>
            </c:numRef>
          </c:val>
          <c:extLst>
            <c:ext xmlns:c16="http://schemas.microsoft.com/office/drawing/2014/chart" uri="{C3380CC4-5D6E-409C-BE32-E72D297353CC}">
              <c16:uniqueId val="{00000000-F2E1-49CC-8EE3-33B092FF0E1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F2E1-49CC-8EE3-33B092FF0E1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新潟県　見附市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39045</v>
      </c>
      <c r="AM8" s="42"/>
      <c r="AN8" s="42"/>
      <c r="AO8" s="42"/>
      <c r="AP8" s="42"/>
      <c r="AQ8" s="42"/>
      <c r="AR8" s="42"/>
      <c r="AS8" s="42"/>
      <c r="AT8" s="35">
        <f>データ!T6</f>
        <v>77.91</v>
      </c>
      <c r="AU8" s="35"/>
      <c r="AV8" s="35"/>
      <c r="AW8" s="35"/>
      <c r="AX8" s="35"/>
      <c r="AY8" s="35"/>
      <c r="AZ8" s="35"/>
      <c r="BA8" s="35"/>
      <c r="BB8" s="35">
        <f>データ!U6</f>
        <v>501.16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67</v>
      </c>
      <c r="J10" s="35"/>
      <c r="K10" s="35"/>
      <c r="L10" s="35"/>
      <c r="M10" s="35"/>
      <c r="N10" s="35"/>
      <c r="O10" s="35"/>
      <c r="P10" s="35">
        <f>データ!P6</f>
        <v>7.29</v>
      </c>
      <c r="Q10" s="35"/>
      <c r="R10" s="35"/>
      <c r="S10" s="35"/>
      <c r="T10" s="35"/>
      <c r="U10" s="35"/>
      <c r="V10" s="35"/>
      <c r="W10" s="35">
        <f>データ!Q6</f>
        <v>95.35</v>
      </c>
      <c r="X10" s="35"/>
      <c r="Y10" s="35"/>
      <c r="Z10" s="35"/>
      <c r="AA10" s="35"/>
      <c r="AB10" s="35"/>
      <c r="AC10" s="35"/>
      <c r="AD10" s="42">
        <f>データ!R6</f>
        <v>3240</v>
      </c>
      <c r="AE10" s="42"/>
      <c r="AF10" s="42"/>
      <c r="AG10" s="42"/>
      <c r="AH10" s="42"/>
      <c r="AI10" s="42"/>
      <c r="AJ10" s="42"/>
      <c r="AK10" s="2"/>
      <c r="AL10" s="42">
        <f>データ!V6</f>
        <v>2836</v>
      </c>
      <c r="AM10" s="42"/>
      <c r="AN10" s="42"/>
      <c r="AO10" s="42"/>
      <c r="AP10" s="42"/>
      <c r="AQ10" s="42"/>
      <c r="AR10" s="42"/>
      <c r="AS10" s="42"/>
      <c r="AT10" s="35">
        <f>データ!W6</f>
        <v>2.15</v>
      </c>
      <c r="AU10" s="35"/>
      <c r="AV10" s="35"/>
      <c r="AW10" s="35"/>
      <c r="AX10" s="35"/>
      <c r="AY10" s="35"/>
      <c r="AZ10" s="35"/>
      <c r="BA10" s="35"/>
      <c r="BB10" s="35">
        <f>データ!X6</f>
        <v>1319.07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dgbYAi4UJ6VQmKQrGL3m2jiOHWaYKYfTo4G2Vw5Cl4nzJVlqcjBaBR0gWuFKxe8BWf65Tj75N0eXnFCXtYOQcw==" saltValue="5RK/8/mzpCHrCgaX2ufXX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152111</v>
      </c>
      <c r="D6" s="19">
        <f t="shared" si="3"/>
        <v>46</v>
      </c>
      <c r="E6" s="19">
        <f t="shared" si="3"/>
        <v>17</v>
      </c>
      <c r="F6" s="19">
        <f t="shared" si="3"/>
        <v>5</v>
      </c>
      <c r="G6" s="19">
        <f t="shared" si="3"/>
        <v>0</v>
      </c>
      <c r="H6" s="19" t="str">
        <f t="shared" si="3"/>
        <v>新潟県　見附市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67</v>
      </c>
      <c r="P6" s="20">
        <f t="shared" si="3"/>
        <v>7.29</v>
      </c>
      <c r="Q6" s="20">
        <f t="shared" si="3"/>
        <v>95.35</v>
      </c>
      <c r="R6" s="20">
        <f t="shared" si="3"/>
        <v>3240</v>
      </c>
      <c r="S6" s="20">
        <f t="shared" si="3"/>
        <v>39045</v>
      </c>
      <c r="T6" s="20">
        <f t="shared" si="3"/>
        <v>77.91</v>
      </c>
      <c r="U6" s="20">
        <f t="shared" si="3"/>
        <v>501.16</v>
      </c>
      <c r="V6" s="20">
        <f t="shared" si="3"/>
        <v>2836</v>
      </c>
      <c r="W6" s="20">
        <f t="shared" si="3"/>
        <v>2.15</v>
      </c>
      <c r="X6" s="20">
        <f t="shared" si="3"/>
        <v>1319.07</v>
      </c>
      <c r="Y6" s="21">
        <f>IF(Y7="",NA(),Y7)</f>
        <v>100</v>
      </c>
      <c r="Z6" s="21">
        <f t="shared" ref="Z6:AH6" si="4">IF(Z7="",NA(),Z7)</f>
        <v>99.95</v>
      </c>
      <c r="AA6" s="21">
        <f t="shared" si="4"/>
        <v>100</v>
      </c>
      <c r="AB6" s="21">
        <f t="shared" si="4"/>
        <v>97.45</v>
      </c>
      <c r="AC6" s="21">
        <f t="shared" si="4"/>
        <v>93.77</v>
      </c>
      <c r="AD6" s="21">
        <f t="shared" si="4"/>
        <v>101.77</v>
      </c>
      <c r="AE6" s="21">
        <f t="shared" si="4"/>
        <v>103.6</v>
      </c>
      <c r="AF6" s="21">
        <f t="shared" si="4"/>
        <v>106.37</v>
      </c>
      <c r="AG6" s="21">
        <f t="shared" si="4"/>
        <v>106.07</v>
      </c>
      <c r="AH6" s="21">
        <f t="shared" si="4"/>
        <v>105.5</v>
      </c>
      <c r="AI6" s="20" t="str">
        <f>IF(AI7="","",IF(AI7="-","【-】","【"&amp;SUBSTITUTE(TEXT(AI7,"#,##0.00"),"-","△")&amp;"】"))</f>
        <v>【103.61】</v>
      </c>
      <c r="AJ6" s="20">
        <f>IF(AJ7="",NA(),AJ7)</f>
        <v>0</v>
      </c>
      <c r="AK6" s="20">
        <f t="shared" ref="AK6:AS6" si="5">IF(AK7="",NA(),AK7)</f>
        <v>0</v>
      </c>
      <c r="AL6" s="20">
        <f t="shared" si="5"/>
        <v>0</v>
      </c>
      <c r="AM6" s="20">
        <f t="shared" si="5"/>
        <v>0</v>
      </c>
      <c r="AN6" s="20">
        <f t="shared" si="5"/>
        <v>0</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70.069999999999993</v>
      </c>
      <c r="AV6" s="21">
        <f t="shared" ref="AV6:BD6" si="6">IF(AV7="",NA(),AV7)</f>
        <v>67.08</v>
      </c>
      <c r="AW6" s="21">
        <f t="shared" si="6"/>
        <v>70.02</v>
      </c>
      <c r="AX6" s="21">
        <f t="shared" si="6"/>
        <v>72.27</v>
      </c>
      <c r="AY6" s="21">
        <f t="shared" si="6"/>
        <v>62.3</v>
      </c>
      <c r="AZ6" s="21">
        <f t="shared" si="6"/>
        <v>29.54</v>
      </c>
      <c r="BA6" s="21">
        <f t="shared" si="6"/>
        <v>26.99</v>
      </c>
      <c r="BB6" s="21">
        <f t="shared" si="6"/>
        <v>29.13</v>
      </c>
      <c r="BC6" s="21">
        <f t="shared" si="6"/>
        <v>35.69</v>
      </c>
      <c r="BD6" s="21">
        <f t="shared" si="6"/>
        <v>38.4</v>
      </c>
      <c r="BE6" s="20" t="str">
        <f>IF(BE7="","",IF(BE7="-","【-】","【"&amp;SUBSTITUTE(TEXT(BE7,"#,##0.00"),"-","△")&amp;"】"))</f>
        <v>【36.94】</v>
      </c>
      <c r="BF6" s="21">
        <f>IF(BF7="",NA(),BF7)</f>
        <v>2525.6</v>
      </c>
      <c r="BG6" s="21">
        <f t="shared" ref="BG6:BO6" si="7">IF(BG7="",NA(),BG7)</f>
        <v>2499.63</v>
      </c>
      <c r="BH6" s="21">
        <f t="shared" si="7"/>
        <v>2365.29</v>
      </c>
      <c r="BI6" s="21">
        <f t="shared" si="7"/>
        <v>2287.92</v>
      </c>
      <c r="BJ6" s="21">
        <f t="shared" si="7"/>
        <v>2186.6999999999998</v>
      </c>
      <c r="BK6" s="21">
        <f t="shared" si="7"/>
        <v>789.46</v>
      </c>
      <c r="BL6" s="21">
        <f t="shared" si="7"/>
        <v>826.83</v>
      </c>
      <c r="BM6" s="21">
        <f t="shared" si="7"/>
        <v>867.83</v>
      </c>
      <c r="BN6" s="21">
        <f t="shared" si="7"/>
        <v>791.76</v>
      </c>
      <c r="BO6" s="21">
        <f t="shared" si="7"/>
        <v>900.82</v>
      </c>
      <c r="BP6" s="20" t="str">
        <f>IF(BP7="","",IF(BP7="-","【-】","【"&amp;SUBSTITUTE(TEXT(BP7,"#,##0.00"),"-","△")&amp;"】"))</f>
        <v>【809.19】</v>
      </c>
      <c r="BQ6" s="21">
        <f>IF(BQ7="",NA(),BQ7)</f>
        <v>87.73</v>
      </c>
      <c r="BR6" s="21">
        <f t="shared" ref="BR6:BZ6" si="8">IF(BR7="",NA(),BR7)</f>
        <v>77.52</v>
      </c>
      <c r="BS6" s="21">
        <f t="shared" si="8"/>
        <v>94.14</v>
      </c>
      <c r="BT6" s="21">
        <f t="shared" si="8"/>
        <v>90.12</v>
      </c>
      <c r="BU6" s="21">
        <f t="shared" si="8"/>
        <v>78.760000000000005</v>
      </c>
      <c r="BV6" s="21">
        <f t="shared" si="8"/>
        <v>57.77</v>
      </c>
      <c r="BW6" s="21">
        <f t="shared" si="8"/>
        <v>57.31</v>
      </c>
      <c r="BX6" s="21">
        <f t="shared" si="8"/>
        <v>57.08</v>
      </c>
      <c r="BY6" s="21">
        <f t="shared" si="8"/>
        <v>56.26</v>
      </c>
      <c r="BZ6" s="21">
        <f t="shared" si="8"/>
        <v>52.94</v>
      </c>
      <c r="CA6" s="20" t="str">
        <f>IF(CA7="","",IF(CA7="-","【-】","【"&amp;SUBSTITUTE(TEXT(CA7,"#,##0.00"),"-","△")&amp;"】"))</f>
        <v>【57.02】</v>
      </c>
      <c r="CB6" s="21">
        <f>IF(CB7="",NA(),CB7)</f>
        <v>176.75</v>
      </c>
      <c r="CC6" s="21">
        <f t="shared" ref="CC6:CK6" si="9">IF(CC7="",NA(),CC7)</f>
        <v>200.67</v>
      </c>
      <c r="CD6" s="21">
        <f t="shared" si="9"/>
        <v>165.49</v>
      </c>
      <c r="CE6" s="21">
        <f t="shared" si="9"/>
        <v>173.48</v>
      </c>
      <c r="CF6" s="21">
        <f t="shared" si="9"/>
        <v>198.79</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62.84</v>
      </c>
      <c r="CN6" s="21">
        <f t="shared" ref="CN6:CV6" si="10">IF(CN7="",NA(),CN7)</f>
        <v>61.01</v>
      </c>
      <c r="CO6" s="21">
        <f t="shared" si="10"/>
        <v>62.77</v>
      </c>
      <c r="CP6" s="21">
        <f t="shared" si="10"/>
        <v>60.7</v>
      </c>
      <c r="CQ6" s="21">
        <f t="shared" si="10"/>
        <v>59.25</v>
      </c>
      <c r="CR6" s="21">
        <f t="shared" si="10"/>
        <v>50.68</v>
      </c>
      <c r="CS6" s="21">
        <f t="shared" si="10"/>
        <v>50.14</v>
      </c>
      <c r="CT6" s="21">
        <f t="shared" si="10"/>
        <v>54.83</v>
      </c>
      <c r="CU6" s="21">
        <f t="shared" si="10"/>
        <v>66.53</v>
      </c>
      <c r="CV6" s="21">
        <f t="shared" si="10"/>
        <v>52.35</v>
      </c>
      <c r="CW6" s="20" t="str">
        <f>IF(CW7="","",IF(CW7="-","【-】","【"&amp;SUBSTITUTE(TEXT(CW7,"#,##0.00"),"-","△")&amp;"】"))</f>
        <v>【52.55】</v>
      </c>
      <c r="CX6" s="21">
        <f>IF(CX7="",NA(),CX7)</f>
        <v>95.6</v>
      </c>
      <c r="CY6" s="21">
        <f t="shared" ref="CY6:DG6" si="11">IF(CY7="",NA(),CY7)</f>
        <v>95.94</v>
      </c>
      <c r="CZ6" s="21">
        <f t="shared" si="11"/>
        <v>96.13</v>
      </c>
      <c r="DA6" s="21">
        <f t="shared" si="11"/>
        <v>95.92</v>
      </c>
      <c r="DB6" s="21">
        <f t="shared" si="11"/>
        <v>96.02</v>
      </c>
      <c r="DC6" s="21">
        <f t="shared" si="11"/>
        <v>84.86</v>
      </c>
      <c r="DD6" s="21">
        <f t="shared" si="11"/>
        <v>84.98</v>
      </c>
      <c r="DE6" s="21">
        <f t="shared" si="11"/>
        <v>84.7</v>
      </c>
      <c r="DF6" s="21">
        <f t="shared" si="11"/>
        <v>84.67</v>
      </c>
      <c r="DG6" s="21">
        <f t="shared" si="11"/>
        <v>84.39</v>
      </c>
      <c r="DH6" s="20" t="str">
        <f>IF(DH7="","",IF(DH7="-","【-】","【"&amp;SUBSTITUTE(TEXT(DH7,"#,##0.00"),"-","△")&amp;"】"))</f>
        <v>【87.30】</v>
      </c>
      <c r="DI6" s="21">
        <f>IF(DI7="",NA(),DI7)</f>
        <v>19.05</v>
      </c>
      <c r="DJ6" s="21">
        <f t="shared" ref="DJ6:DR6" si="12">IF(DJ7="",NA(),DJ7)</f>
        <v>21.82</v>
      </c>
      <c r="DK6" s="21">
        <f t="shared" si="12"/>
        <v>24.57</v>
      </c>
      <c r="DL6" s="21">
        <f t="shared" si="12"/>
        <v>27.24</v>
      </c>
      <c r="DM6" s="21">
        <f t="shared" si="12"/>
        <v>29.96</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152111</v>
      </c>
      <c r="D7" s="23">
        <v>46</v>
      </c>
      <c r="E7" s="23">
        <v>17</v>
      </c>
      <c r="F7" s="23">
        <v>5</v>
      </c>
      <c r="G7" s="23">
        <v>0</v>
      </c>
      <c r="H7" s="23" t="s">
        <v>96</v>
      </c>
      <c r="I7" s="23" t="s">
        <v>97</v>
      </c>
      <c r="J7" s="23" t="s">
        <v>98</v>
      </c>
      <c r="K7" s="23" t="s">
        <v>99</v>
      </c>
      <c r="L7" s="23" t="s">
        <v>100</v>
      </c>
      <c r="M7" s="23" t="s">
        <v>101</v>
      </c>
      <c r="N7" s="24" t="s">
        <v>102</v>
      </c>
      <c r="O7" s="24">
        <v>67</v>
      </c>
      <c r="P7" s="24">
        <v>7.29</v>
      </c>
      <c r="Q7" s="24">
        <v>95.35</v>
      </c>
      <c r="R7" s="24">
        <v>3240</v>
      </c>
      <c r="S7" s="24">
        <v>39045</v>
      </c>
      <c r="T7" s="24">
        <v>77.91</v>
      </c>
      <c r="U7" s="24">
        <v>501.16</v>
      </c>
      <c r="V7" s="24">
        <v>2836</v>
      </c>
      <c r="W7" s="24">
        <v>2.15</v>
      </c>
      <c r="X7" s="24">
        <v>1319.07</v>
      </c>
      <c r="Y7" s="24">
        <v>100</v>
      </c>
      <c r="Z7" s="24">
        <v>99.95</v>
      </c>
      <c r="AA7" s="24">
        <v>100</v>
      </c>
      <c r="AB7" s="24">
        <v>97.45</v>
      </c>
      <c r="AC7" s="24">
        <v>93.77</v>
      </c>
      <c r="AD7" s="24">
        <v>101.77</v>
      </c>
      <c r="AE7" s="24">
        <v>103.6</v>
      </c>
      <c r="AF7" s="24">
        <v>106.37</v>
      </c>
      <c r="AG7" s="24">
        <v>106.07</v>
      </c>
      <c r="AH7" s="24">
        <v>105.5</v>
      </c>
      <c r="AI7" s="24">
        <v>103.61</v>
      </c>
      <c r="AJ7" s="24">
        <v>0</v>
      </c>
      <c r="AK7" s="24">
        <v>0</v>
      </c>
      <c r="AL7" s="24">
        <v>0</v>
      </c>
      <c r="AM7" s="24">
        <v>0</v>
      </c>
      <c r="AN7" s="24">
        <v>0</v>
      </c>
      <c r="AO7" s="24">
        <v>227.4</v>
      </c>
      <c r="AP7" s="24">
        <v>193.99</v>
      </c>
      <c r="AQ7" s="24">
        <v>139.02000000000001</v>
      </c>
      <c r="AR7" s="24">
        <v>132.04</v>
      </c>
      <c r="AS7" s="24">
        <v>145.43</v>
      </c>
      <c r="AT7" s="24">
        <v>133.62</v>
      </c>
      <c r="AU7" s="24">
        <v>70.069999999999993</v>
      </c>
      <c r="AV7" s="24">
        <v>67.08</v>
      </c>
      <c r="AW7" s="24">
        <v>70.02</v>
      </c>
      <c r="AX7" s="24">
        <v>72.27</v>
      </c>
      <c r="AY7" s="24">
        <v>62.3</v>
      </c>
      <c r="AZ7" s="24">
        <v>29.54</v>
      </c>
      <c r="BA7" s="24">
        <v>26.99</v>
      </c>
      <c r="BB7" s="24">
        <v>29.13</v>
      </c>
      <c r="BC7" s="24">
        <v>35.69</v>
      </c>
      <c r="BD7" s="24">
        <v>38.4</v>
      </c>
      <c r="BE7" s="24">
        <v>36.94</v>
      </c>
      <c r="BF7" s="24">
        <v>2525.6</v>
      </c>
      <c r="BG7" s="24">
        <v>2499.63</v>
      </c>
      <c r="BH7" s="24">
        <v>2365.29</v>
      </c>
      <c r="BI7" s="24">
        <v>2287.92</v>
      </c>
      <c r="BJ7" s="24">
        <v>2186.6999999999998</v>
      </c>
      <c r="BK7" s="24">
        <v>789.46</v>
      </c>
      <c r="BL7" s="24">
        <v>826.83</v>
      </c>
      <c r="BM7" s="24">
        <v>867.83</v>
      </c>
      <c r="BN7" s="24">
        <v>791.76</v>
      </c>
      <c r="BO7" s="24">
        <v>900.82</v>
      </c>
      <c r="BP7" s="24">
        <v>809.19</v>
      </c>
      <c r="BQ7" s="24">
        <v>87.73</v>
      </c>
      <c r="BR7" s="24">
        <v>77.52</v>
      </c>
      <c r="BS7" s="24">
        <v>94.14</v>
      </c>
      <c r="BT7" s="24">
        <v>90.12</v>
      </c>
      <c r="BU7" s="24">
        <v>78.760000000000005</v>
      </c>
      <c r="BV7" s="24">
        <v>57.77</v>
      </c>
      <c r="BW7" s="24">
        <v>57.31</v>
      </c>
      <c r="BX7" s="24">
        <v>57.08</v>
      </c>
      <c r="BY7" s="24">
        <v>56.26</v>
      </c>
      <c r="BZ7" s="24">
        <v>52.94</v>
      </c>
      <c r="CA7" s="24">
        <v>57.02</v>
      </c>
      <c r="CB7" s="24">
        <v>176.75</v>
      </c>
      <c r="CC7" s="24">
        <v>200.67</v>
      </c>
      <c r="CD7" s="24">
        <v>165.49</v>
      </c>
      <c r="CE7" s="24">
        <v>173.48</v>
      </c>
      <c r="CF7" s="24">
        <v>198.79</v>
      </c>
      <c r="CG7" s="24">
        <v>274.35000000000002</v>
      </c>
      <c r="CH7" s="24">
        <v>273.52</v>
      </c>
      <c r="CI7" s="24">
        <v>274.99</v>
      </c>
      <c r="CJ7" s="24">
        <v>282.08999999999997</v>
      </c>
      <c r="CK7" s="24">
        <v>303.27999999999997</v>
      </c>
      <c r="CL7" s="24">
        <v>273.68</v>
      </c>
      <c r="CM7" s="24">
        <v>62.84</v>
      </c>
      <c r="CN7" s="24">
        <v>61.01</v>
      </c>
      <c r="CO7" s="24">
        <v>62.77</v>
      </c>
      <c r="CP7" s="24">
        <v>60.7</v>
      </c>
      <c r="CQ7" s="24">
        <v>59.25</v>
      </c>
      <c r="CR7" s="24">
        <v>50.68</v>
      </c>
      <c r="CS7" s="24">
        <v>50.14</v>
      </c>
      <c r="CT7" s="24">
        <v>54.83</v>
      </c>
      <c r="CU7" s="24">
        <v>66.53</v>
      </c>
      <c r="CV7" s="24">
        <v>52.35</v>
      </c>
      <c r="CW7" s="24">
        <v>52.55</v>
      </c>
      <c r="CX7" s="24">
        <v>95.6</v>
      </c>
      <c r="CY7" s="24">
        <v>95.94</v>
      </c>
      <c r="CZ7" s="24">
        <v>96.13</v>
      </c>
      <c r="DA7" s="24">
        <v>95.92</v>
      </c>
      <c r="DB7" s="24">
        <v>96.02</v>
      </c>
      <c r="DC7" s="24">
        <v>84.86</v>
      </c>
      <c r="DD7" s="24">
        <v>84.98</v>
      </c>
      <c r="DE7" s="24">
        <v>84.7</v>
      </c>
      <c r="DF7" s="24">
        <v>84.67</v>
      </c>
      <c r="DG7" s="24">
        <v>84.39</v>
      </c>
      <c r="DH7" s="24">
        <v>87.3</v>
      </c>
      <c r="DI7" s="24">
        <v>19.05</v>
      </c>
      <c r="DJ7" s="24">
        <v>21.82</v>
      </c>
      <c r="DK7" s="24">
        <v>24.57</v>
      </c>
      <c r="DL7" s="24">
        <v>27.24</v>
      </c>
      <c r="DM7" s="24">
        <v>29.96</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ga-kanri</cp:lastModifiedBy>
  <dcterms:created xsi:type="dcterms:W3CDTF">2023-12-12T01:01:22Z</dcterms:created>
  <dcterms:modified xsi:type="dcterms:W3CDTF">2024-01-29T00:27:25Z</dcterms:modified>
  <cp:category/>
</cp:coreProperties>
</file>