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jsvr01\上下水道局\経営\100_水道事業\7012_各種調査\2023（R05）年度_各種調査回答\2023調査（外部）\R060116_公営企業に係る経営比較分析表(令和4年度)の分析等について\回答\"/>
    </mc:Choice>
  </mc:AlternateContent>
  <xr:revisionPtr revIDLastSave="0" documentId="13_ncr:1_{03527AEE-F812-4392-89CE-25533215FE53}" xr6:coauthVersionLast="47" xr6:coauthVersionMax="47" xr10:uidLastSave="{00000000-0000-0000-0000-000000000000}"/>
  <workbookProtection workbookAlgorithmName="SHA-512" workbookHashValue="3eRM4HNZoSqQ4z9Vh3qLo74VkgRUAZtZmjpBknVQ70FL6o1Avtc5jX9L4Nhd6gSDZQDifjqAxZtcwc8j6boLdw==" workbookSaltValue="xE7AnyMDCGZzZ12FDOoOCw==" workbookSpinCount="100000" lockStructure="1"/>
  <bookViews>
    <workbookView xWindow="3405" yWindow="2235" windowWidth="22980" windowHeight="129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E85" i="4"/>
  <c r="BB10" i="4"/>
  <c r="AT10" i="4"/>
  <c r="AL10" i="4"/>
  <c r="P10" i="4"/>
  <c r="AT8" i="4"/>
  <c r="AD8" i="4"/>
  <c r="W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<sst xmlns="http://schemas.openxmlformats.org/spreadsheetml/2006/main" count="228" uniqueCount="113">
  <si>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</si>
  <si>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</si>
  <si>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</si>
  <si>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</si>
  <si>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</si>
  <si>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</si>
  <si>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</si>
  <si>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</si>
  <si>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</si>
  <si>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</si>
  <si>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</si>
  <si>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</si>
  <si>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</si>
  <si>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</si>
  <si>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</si>
  <si>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</si>
  <si>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</si>
  <si>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</si>
  <si>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</si>
  <si>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</si>
  <si>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</si>
  <si>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</si>
  <si>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</si>
  <si>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</si>
  <si>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</si>
  <si>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</si>
  <si>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</si>
  <si>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</si>
  <si>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</si>
  <si>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</si>
  <si>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</si>
  <si>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</si>
  <si>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</si>
  <si>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</si>
  <si>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</si>
  <si>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</si>
  <si>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</si>
  <si>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</si>
  <si>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</si>
  <si>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</si>
  <si>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</si>
  <si>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</si>
  <si>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</si>
  <si>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</si>
  <si>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</si>
  <si>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</si>
  <si>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</si>
  <si>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</si>
  <si>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</si>
  <si>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</si>
  <si>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</si>
  <si>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</si>
  <si>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</si>
  <si>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</si>
  <si>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</si>
  <si>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</si>
  <si>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</si>
  <si>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</si>
  <si>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</si>
  <si>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</si>
  <si>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</si>
  <si>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</si>
  <si>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</si>
  <si>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</si>
  <si>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</si>
  <si>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</si>
  <si>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</si>
  <si>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</si>
  <si>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</si>
  <si>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</si>
  <si>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</si>
  <si>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</si>
  <si>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</si>
  <si>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</si>
  <si>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</si>
  <si>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</si>
  <si>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</si>
  <si>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</si>
  <si>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</si>
  <si>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</si>
  <si>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</si>
  <si>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</si>
  <si>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</si>
  <si>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</si>
  <si>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</si>
  <si>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</si>
  <si>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</si>
  <si>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</si>
  <si>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</si>
  <si>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</si>
  <si>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</si>
  <si>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</si>
  <si>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</si>
  <si>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</si>
  <si>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</si>
  <si>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</si>
  <si>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</si>
  <si>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</si>
  <si>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</si>
  <si>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</si>
  <si>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</si>
  <si>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</si>
  <si>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</si>
  <si>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</si>
  <si>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</si>
  <si>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</si>
  <si>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</si>
  <si>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</si>
  <si>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</si>
  <si>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</si>
  <si>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 xml:space="preserve">　収入面では、給水人口の減少と節水機器の普及により、料金収入は減少傾向となっている。料金改定の必要性については、令和6年度の経営戦略改定に合わせ、検討していく。
　支出面では、浄水場更新事業による減価償却費や運転管理委託の費用が増加している。また、今後も物価高騰による支出の増が見込まれる。
　過去の利益を積み立てた利益剰余金が潤沢にあるため、支払能力に余裕はあるが、経営改善に努める必要がある。
</t>
    </r>
    <r>
      <rPr>
        <sz val="11"/>
        <rFont val="ＭＳ ゴシック"/>
        <family val="3"/>
        <charset val="128"/>
      </rPr>
      <t>　</t>
    </r>
    <rPh sb="1" eb="3">
      <t>シュウニュウ</t>
    </rPh>
    <rPh sb="3" eb="4">
      <t>メン</t>
    </rPh>
    <rPh sb="7" eb="9">
      <t>キュウスイ</t>
    </rPh>
    <rPh sb="9" eb="11">
      <t>ジンコウ</t>
    </rPh>
    <rPh sb="12" eb="14">
      <t>ゲンショウ</t>
    </rPh>
    <rPh sb="33" eb="35">
      <t>ケイコウ</t>
    </rPh>
    <rPh sb="42" eb="44">
      <t>リョウキン</t>
    </rPh>
    <rPh sb="44" eb="46">
      <t>カイテイ</t>
    </rPh>
    <rPh sb="47" eb="50">
      <t>ヒツヨウセイ</t>
    </rPh>
    <rPh sb="56" eb="58">
      <t>レイワ</t>
    </rPh>
    <rPh sb="59" eb="61">
      <t>ネンド</t>
    </rPh>
    <rPh sb="62" eb="64">
      <t>ケイエイ</t>
    </rPh>
    <rPh sb="64" eb="66">
      <t>センリャク</t>
    </rPh>
    <rPh sb="66" eb="68">
      <t>カイテイ</t>
    </rPh>
    <rPh sb="69" eb="70">
      <t>ア</t>
    </rPh>
    <rPh sb="73" eb="75">
      <t>ケントウ</t>
    </rPh>
    <rPh sb="82" eb="84">
      <t>シシュツ</t>
    </rPh>
    <rPh sb="84" eb="85">
      <t>メン</t>
    </rPh>
    <rPh sb="88" eb="91">
      <t>ジョウスイジョウ</t>
    </rPh>
    <rPh sb="91" eb="93">
      <t>コウシン</t>
    </rPh>
    <rPh sb="93" eb="95">
      <t>ジギョウ</t>
    </rPh>
    <rPh sb="98" eb="100">
      <t>ゲンカ</t>
    </rPh>
    <rPh sb="100" eb="102">
      <t>ショウキャク</t>
    </rPh>
    <rPh sb="102" eb="103">
      <t>ヒ</t>
    </rPh>
    <rPh sb="104" eb="106">
      <t>ウンテン</t>
    </rPh>
    <rPh sb="106" eb="108">
      <t>カンリ</t>
    </rPh>
    <rPh sb="108" eb="110">
      <t>イタク</t>
    </rPh>
    <rPh sb="111" eb="113">
      <t>ヒヨウ</t>
    </rPh>
    <rPh sb="114" eb="116">
      <t>ゾウカ</t>
    </rPh>
    <rPh sb="124" eb="126">
      <t>コンゴ</t>
    </rPh>
    <rPh sb="127" eb="131">
      <t>ブッカコウトウ</t>
    </rPh>
    <rPh sb="134" eb="136">
      <t>シシュツ</t>
    </rPh>
    <rPh sb="137" eb="138">
      <t>ゾウ</t>
    </rPh>
    <rPh sb="139" eb="141">
      <t>ミコ</t>
    </rPh>
    <rPh sb="147" eb="149">
      <t>カコ</t>
    </rPh>
    <rPh sb="150" eb="152">
      <t>リエキ</t>
    </rPh>
    <rPh sb="153" eb="154">
      <t>ツ</t>
    </rPh>
    <rPh sb="155" eb="156">
      <t>タ</t>
    </rPh>
    <rPh sb="158" eb="160">
      <t>リエキ</t>
    </rPh>
    <rPh sb="160" eb="163">
      <t>ジョウヨキン</t>
    </rPh>
    <rPh sb="164" eb="166">
      <t>ジュンタク</t>
    </rPh>
    <rPh sb="172" eb="174">
      <t>シハライ</t>
    </rPh>
    <rPh sb="174" eb="176">
      <t>ノウリョク</t>
    </rPh>
    <rPh sb="177" eb="179">
      <t>ヨユウ</t>
    </rPh>
    <rPh sb="184" eb="186">
      <t>ケイエイ</t>
    </rPh>
    <rPh sb="186" eb="188">
      <t>カイゼン</t>
    </rPh>
    <rPh sb="189" eb="190">
      <t>ツト</t>
    </rPh>
    <rPh sb="192" eb="194">
      <t>ヒツヨウ</t>
    </rPh>
    <phoneticPr fontId="4"/>
  </si>
  <si>
    <r>
      <t>　</t>
    </r>
    <r>
      <rPr>
        <sz val="11"/>
        <color rgb="FFFF0000"/>
        <rFont val="ＭＳ ゴシック"/>
        <family val="3"/>
        <charset val="128"/>
      </rPr>
      <t>①浄水場の更新事業とその関連工事により数値が改善し、類似団体平均値より資産の老朽化度合は低くなった。
　②類似団体平均値より低いが、経年管の更新が追いついていないことから、耐用年数を超えた経年管が毎年増加している。管路の更新を適切に進めていく必要がある。
　③類似団体平均値より低くなっている。他工事と調整をしながら、計画的に老朽管更新事業を進めていく必要がある。</t>
    </r>
    <rPh sb="71" eb="73">
      <t>コウシン</t>
    </rPh>
    <rPh sb="74" eb="75">
      <t>オ</t>
    </rPh>
    <rPh sb="99" eb="101">
      <t>マイトシ</t>
    </rPh>
    <rPh sb="101" eb="103">
      <t>ゾウカ</t>
    </rPh>
    <rPh sb="140" eb="141">
      <t>ヒク</t>
    </rPh>
    <rPh sb="177" eb="179">
      <t>ヒツヨウ</t>
    </rPh>
    <phoneticPr fontId="4"/>
  </si>
  <si>
    <r>
      <rPr>
        <sz val="11"/>
        <color rgb="FFFF0000"/>
        <rFont val="ＭＳ ゴシック"/>
        <family val="3"/>
        <charset val="128"/>
      </rPr>
      <t>　①経常収支比率は類似団体平均を下回っている。経常経費の縮減に努める必要がある。</t>
    </r>
    <r>
      <rPr>
        <sz val="11"/>
        <color theme="1"/>
        <rFont val="ＭＳ ゴシック"/>
        <family val="3"/>
        <charset val="128"/>
      </rPr>
      <t xml:space="preserve">
</t>
    </r>
    <r>
      <rPr>
        <sz val="11"/>
        <color rgb="FFFF0000"/>
        <rFont val="ＭＳ ゴシック"/>
        <family val="3"/>
        <charset val="128"/>
      </rPr>
      <t>　②累積欠損金比率の増加は、R3年度旧浄水場の用途廃止に伴う固定資産除却費等の一時的な増加が要因である。R4年度の経常利益により累積欠損金は減少した。</t>
    </r>
    <r>
      <rPr>
        <sz val="11"/>
        <color theme="1"/>
        <rFont val="ＭＳ ゴシック"/>
        <family val="3"/>
        <charset val="128"/>
      </rPr>
      <t xml:space="preserve">
　</t>
    </r>
    <r>
      <rPr>
        <sz val="11"/>
        <color rgb="FFFF0000"/>
        <rFont val="ＭＳ ゴシック"/>
        <family val="3"/>
        <charset val="128"/>
      </rPr>
      <t>③流動比率は、類似団体平均を上回っており健全性が高い状態である。</t>
    </r>
    <r>
      <rPr>
        <sz val="11"/>
        <rFont val="ＭＳ ゴシック"/>
        <family val="3"/>
        <charset val="128"/>
      </rPr>
      <t xml:space="preserve">
</t>
    </r>
    <r>
      <rPr>
        <sz val="11"/>
        <color rgb="FFFF0000"/>
        <rFont val="ＭＳ ゴシック"/>
        <family val="3"/>
        <charset val="128"/>
      </rPr>
      <t>　④浄水場更新事業で企業債を借り入れたため類似団体平均より高くなっている。
　⑤主に修繕及び除却の費用が減少したため、料金回収率が100％を上回った。
　⑥主に修繕及び除却の費用が減少したため、給水原価が減少している。</t>
    </r>
    <r>
      <rPr>
        <sz val="11"/>
        <rFont val="ＭＳ ゴシック"/>
        <family val="3"/>
        <charset val="128"/>
      </rPr>
      <t xml:space="preserve">
　</t>
    </r>
    <r>
      <rPr>
        <sz val="11"/>
        <color rgb="FFFF0000"/>
        <rFont val="ＭＳ ゴシック"/>
        <family val="3"/>
        <charset val="128"/>
      </rPr>
      <t>⑦浄水場の更新（新施設の建設）にあたり、配水能力を下げるダウンサイジングの変更申請が認可されているため、今後施設利用率は改善する見込みである。</t>
    </r>
    <r>
      <rPr>
        <sz val="11"/>
        <rFont val="ＭＳ ゴシック"/>
        <family val="3"/>
        <charset val="128"/>
      </rPr>
      <t xml:space="preserve">
</t>
    </r>
    <r>
      <rPr>
        <sz val="11"/>
        <color rgb="FFFF0000"/>
        <rFont val="ＭＳ ゴシック"/>
        <family val="3"/>
        <charset val="128"/>
      </rPr>
      <t xml:space="preserve">　⑧有収率は、類似団体平均を上回っており、適切な管路維持により高い水準を維持している。
</t>
    </r>
    <r>
      <rPr>
        <sz val="11"/>
        <rFont val="ＭＳ ゴシック"/>
        <family val="3"/>
        <charset val="128"/>
      </rPr>
      <t xml:space="preserve">
</t>
    </r>
    <rPh sb="9" eb="11">
      <t>ルイジ</t>
    </rPh>
    <rPh sb="11" eb="13">
      <t>ダンタイ</t>
    </rPh>
    <rPh sb="13" eb="15">
      <t>ヘイキン</t>
    </rPh>
    <rPh sb="16" eb="18">
      <t>シタマワ</t>
    </rPh>
    <rPh sb="23" eb="25">
      <t>ケイジョウ</t>
    </rPh>
    <rPh sb="28" eb="30">
      <t>シュクゲン</t>
    </rPh>
    <rPh sb="31" eb="32">
      <t>ツト</t>
    </rPh>
    <rPh sb="34" eb="36">
      <t>ヒツヨウ</t>
    </rPh>
    <rPh sb="78" eb="79">
      <t>トウ</t>
    </rPh>
    <rPh sb="95" eb="97">
      <t>ネンド</t>
    </rPh>
    <rPh sb="98" eb="100">
      <t>ケイジョウ</t>
    </rPh>
    <rPh sb="100" eb="102">
      <t>リエキ</t>
    </rPh>
    <rPh sb="105" eb="109">
      <t>ルイセキケッソン</t>
    </rPh>
    <rPh sb="109" eb="110">
      <t>キン</t>
    </rPh>
    <rPh sb="111" eb="113">
      <t>ゲンショウ</t>
    </rPh>
    <rPh sb="119" eb="121">
      <t>リュウドウ</t>
    </rPh>
    <rPh sb="121" eb="123">
      <t>ヒリツ</t>
    </rPh>
    <rPh sb="191" eb="192">
      <t>オモ</t>
    </rPh>
    <rPh sb="193" eb="195">
      <t>シュウゼン</t>
    </rPh>
    <rPh sb="195" eb="196">
      <t>オヨ</t>
    </rPh>
    <rPh sb="197" eb="199">
      <t>ジョキャク</t>
    </rPh>
    <rPh sb="200" eb="202">
      <t>ヒヨウ</t>
    </rPh>
    <rPh sb="203" eb="205">
      <t>ゲンショウ</t>
    </rPh>
    <rPh sb="210" eb="212">
      <t>リョウキン</t>
    </rPh>
    <rPh sb="212" eb="215">
      <t>カイシュウリツ</t>
    </rPh>
    <rPh sb="221" eb="223">
      <t>ウワマワ</t>
    </rPh>
    <rPh sb="229" eb="230">
      <t>オモ</t>
    </rPh>
    <rPh sb="231" eb="233">
      <t>シュウゼン</t>
    </rPh>
    <rPh sb="233" eb="234">
      <t>オヨ</t>
    </rPh>
    <rPh sb="235" eb="237">
      <t>ジョキャク</t>
    </rPh>
    <rPh sb="238" eb="240">
      <t>ヒヨウ</t>
    </rPh>
    <rPh sb="241" eb="243">
      <t>ゲンショウ</t>
    </rPh>
    <rPh sb="248" eb="250">
      <t>キュウスイ</t>
    </rPh>
    <rPh sb="250" eb="252">
      <t>ゲンカ</t>
    </rPh>
    <rPh sb="253" eb="255">
      <t>ゲンショウ</t>
    </rPh>
    <rPh sb="314" eb="31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</si>
</sst>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0.66</c:v>
                </c:pt>
                <c:pt idx="2">
                  <c:v>0.54</c:v>
                </c:pt>
                <c:pt idx="3">
                  <c:v>0.56999999999999995</c:v>
                </c:pt>
                <c:pt idx="4">
                  <c:v>0.36</c:v>
                </c:pt>
              </c:numCache>
            </c:numRef>
          </c:val>
          <c:extLst>
            <c:ext xmlns:c16="http://schemas.microsoft.com/office/drawing/2014/chart" uri="{C3380CC4-5D6E-409C-BE32-E72D297353CC}">
              <c16:uniqueId val="{00000000-6E2F-4039-9E40-75A0CF8C75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0.48</c:v>
                </c:pt>
              </c:numCache>
            </c:numRef>
          </c:val>
          <c:smooth val="0"/>
          <c:extLst>
            <c:ext xmlns:c16="http://schemas.microsoft.com/office/drawing/2014/chart" uri="{C3380CC4-5D6E-409C-BE32-E72D297353CC}">
              <c16:uniqueId val="{00000001-6E2F-4039-9E40-75A0CF8C75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39.29</c:v>
                </c:pt>
                <c:pt idx="1">
                  <c:v>38.83</c:v>
                </c:pt>
                <c:pt idx="2">
                  <c:v>39.770000000000003</c:v>
                </c:pt>
                <c:pt idx="3">
                  <c:v>39.200000000000003</c:v>
                </c:pt>
                <c:pt idx="4">
                  <c:v>38.520000000000003</c:v>
                </c:pt>
              </c:numCache>
            </c:numRef>
          </c:val>
          <c:extLst>
            <c:ext xmlns:c16="http://schemas.microsoft.com/office/drawing/2014/chart" uri="{C3380CC4-5D6E-409C-BE32-E72D297353CC}">
              <c16:uniqueId val="{00000000-32A3-48DF-9A2D-3B51E7ACBC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59.54</c:v>
                </c:pt>
              </c:numCache>
            </c:numRef>
          </c:val>
          <c:smooth val="0"/>
          <c:extLst>
            <c:ext xmlns:c16="http://schemas.microsoft.com/office/drawing/2014/chart" uri="{C3380CC4-5D6E-409C-BE32-E72D297353CC}">
              <c16:uniqueId val="{00000001-32A3-48DF-9A2D-3B51E7ACBC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93.28</c:v>
                </c:pt>
                <c:pt idx="1">
                  <c:v>91.73</c:v>
                </c:pt>
                <c:pt idx="2">
                  <c:v>90.06</c:v>
                </c:pt>
                <c:pt idx="3">
                  <c:v>90.47</c:v>
                </c:pt>
                <c:pt idx="4">
                  <c:v>90.37</c:v>
                </c:pt>
              </c:numCache>
            </c:numRef>
          </c:val>
          <c:extLst>
            <c:ext xmlns:c16="http://schemas.microsoft.com/office/drawing/2014/chart" uri="{C3380CC4-5D6E-409C-BE32-E72D297353CC}">
              <c16:uniqueId val="{00000000-B820-43FC-A40A-5FBEC6751D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83.93</c:v>
                </c:pt>
              </c:numCache>
            </c:numRef>
          </c:val>
          <c:smooth val="0"/>
          <c:extLst>
            <c:ext xmlns:c16="http://schemas.microsoft.com/office/drawing/2014/chart" uri="{C3380CC4-5D6E-409C-BE32-E72D297353CC}">
              <c16:uniqueId val="{00000001-B820-43FC-A40A-5FBEC6751D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125.7</c:v>
                </c:pt>
                <c:pt idx="1">
                  <c:v>126.49</c:v>
                </c:pt>
                <c:pt idx="2">
                  <c:v>111.4</c:v>
                </c:pt>
                <c:pt idx="3">
                  <c:v>102.82</c:v>
                </c:pt>
                <c:pt idx="4">
                  <c:v>106.74</c:v>
                </c:pt>
              </c:numCache>
            </c:numRef>
          </c:val>
          <c:extLst>
            <c:ext xmlns:c16="http://schemas.microsoft.com/office/drawing/2014/chart" uri="{C3380CC4-5D6E-409C-BE32-E72D297353CC}">
              <c16:uniqueId val="{00000000-E6F6-4632-945D-CB0B9DAB31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108.04</c:v>
                </c:pt>
              </c:numCache>
            </c:numRef>
          </c:val>
          <c:smooth val="0"/>
          <c:extLst>
            <c:ext xmlns:c16="http://schemas.microsoft.com/office/drawing/2014/chart" uri="{C3380CC4-5D6E-409C-BE32-E72D297353CC}">
              <c16:uniqueId val="{00000001-E6F6-4632-945D-CB0B9DAB31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54.43</c:v>
                </c:pt>
                <c:pt idx="1">
                  <c:v>55.28</c:v>
                </c:pt>
                <c:pt idx="2">
                  <c:v>40.44</c:v>
                </c:pt>
                <c:pt idx="3">
                  <c:v>37.64</c:v>
                </c:pt>
                <c:pt idx="4">
                  <c:v>39.729999999999997</c:v>
                </c:pt>
              </c:numCache>
            </c:numRef>
          </c:val>
          <c:extLst>
            <c:ext xmlns:c16="http://schemas.microsoft.com/office/drawing/2014/chart" uri="{C3380CC4-5D6E-409C-BE32-E72D297353CC}">
              <c16:uniqueId val="{00000000-DA64-4751-91D0-F89A352173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50.82</c:v>
                </c:pt>
              </c:numCache>
            </c:numRef>
          </c:val>
          <c:smooth val="0"/>
          <c:extLst>
            <c:ext xmlns:c16="http://schemas.microsoft.com/office/drawing/2014/chart" uri="{C3380CC4-5D6E-409C-BE32-E72D297353CC}">
              <c16:uniqueId val="{00000001-DA64-4751-91D0-F89A352173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12.55</c:v>
                </c:pt>
                <c:pt idx="1">
                  <c:v>14.75</c:v>
                </c:pt>
                <c:pt idx="2">
                  <c:v>16.8</c:v>
                </c:pt>
                <c:pt idx="3">
                  <c:v>17.28</c:v>
                </c:pt>
                <c:pt idx="4">
                  <c:v>19.440000000000001</c:v>
                </c:pt>
              </c:numCache>
            </c:numRef>
          </c:val>
          <c:extLst>
            <c:ext xmlns:c16="http://schemas.microsoft.com/office/drawing/2014/chart" uri="{C3380CC4-5D6E-409C-BE32-E72D297353CC}">
              <c16:uniqueId val="{00000000-8373-4860-A85F-B0C0772D1B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21.16</c:v>
                </c:pt>
              </c:numCache>
            </c:numRef>
          </c:val>
          <c:smooth val="0"/>
          <c:extLst>
            <c:ext xmlns:c16="http://schemas.microsoft.com/office/drawing/2014/chart" uri="{C3380CC4-5D6E-409C-BE32-E72D297353CC}">
              <c16:uniqueId val="{00000001-8373-4860-A85F-B0C0772D1B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12.67</c:v>
                </c:pt>
                <c:pt idx="4" formatCode="#,##0.00;&quot;△&quot;#,##0.00;&quot;-&quot;">
                  <c:v>5.05</c:v>
                </c:pt>
              </c:numCache>
            </c:numRef>
          </c:val>
          <c:extLst>
            <c:ext xmlns:c16="http://schemas.microsoft.com/office/drawing/2014/chart" uri="{C3380CC4-5D6E-409C-BE32-E72D297353CC}">
              <c16:uniqueId val="{00000000-B2DF-44C9-A690-E23FA67BC8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4.72</c:v>
                </c:pt>
              </c:numCache>
            </c:numRef>
          </c:val>
          <c:smooth val="0"/>
          <c:extLst>
            <c:ext xmlns:c16="http://schemas.microsoft.com/office/drawing/2014/chart" uri="{C3380CC4-5D6E-409C-BE32-E72D297353CC}">
              <c16:uniqueId val="{00000001-B2DF-44C9-A690-E23FA67BC8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348.24</c:v>
                </c:pt>
                <c:pt idx="1">
                  <c:v>189.83</c:v>
                </c:pt>
                <c:pt idx="2">
                  <c:v>272.63</c:v>
                </c:pt>
                <c:pt idx="3">
                  <c:v>940.54</c:v>
                </c:pt>
                <c:pt idx="4">
                  <c:v>1138.3599999999999</c:v>
                </c:pt>
              </c:numCache>
            </c:numRef>
          </c:val>
          <c:extLst>
            <c:ext xmlns:c16="http://schemas.microsoft.com/office/drawing/2014/chart" uri="{C3380CC4-5D6E-409C-BE32-E72D297353CC}">
              <c16:uniqueId val="{00000000-7402-4E58-802D-B62BD59033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345.94</c:v>
                </c:pt>
              </c:numCache>
            </c:numRef>
          </c:val>
          <c:smooth val="0"/>
          <c:extLst>
            <c:ext xmlns:c16="http://schemas.microsoft.com/office/drawing/2014/chart" uri="{C3380CC4-5D6E-409C-BE32-E72D297353CC}">
              <c16:uniqueId val="{00000001-7402-4E58-802D-B62BD59033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367.17</c:v>
                </c:pt>
                <c:pt idx="1">
                  <c:v>555.22</c:v>
                </c:pt>
                <c:pt idx="2">
                  <c:v>792.75</c:v>
                </c:pt>
                <c:pt idx="3">
                  <c:v>718.46</c:v>
                </c:pt>
                <c:pt idx="4">
                  <c:v>713.3</c:v>
                </c:pt>
              </c:numCache>
            </c:numRef>
          </c:val>
          <c:extLst>
            <c:ext xmlns:c16="http://schemas.microsoft.com/office/drawing/2014/chart" uri="{C3380CC4-5D6E-409C-BE32-E72D297353CC}">
              <c16:uniqueId val="{00000000-BD88-42EF-AB52-8608C8242B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386.61</c:v>
                </c:pt>
              </c:numCache>
            </c:numRef>
          </c:val>
          <c:smooth val="0"/>
          <c:extLst>
            <c:ext xmlns:c16="http://schemas.microsoft.com/office/drawing/2014/chart" uri="{C3380CC4-5D6E-409C-BE32-E72D297353CC}">
              <c16:uniqueId val="{00000001-BD88-42EF-AB52-8608C8242B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120.9</c:v>
                </c:pt>
                <c:pt idx="1">
                  <c:v>120.29</c:v>
                </c:pt>
                <c:pt idx="2">
                  <c:v>93.91</c:v>
                </c:pt>
                <c:pt idx="3">
                  <c:v>95.65</c:v>
                </c:pt>
                <c:pt idx="4">
                  <c:v>103.62</c:v>
                </c:pt>
              </c:numCache>
            </c:numRef>
          </c:val>
          <c:extLst>
            <c:ext xmlns:c16="http://schemas.microsoft.com/office/drawing/2014/chart" uri="{C3380CC4-5D6E-409C-BE32-E72D297353CC}">
              <c16:uniqueId val="{00000000-75A8-4FF6-905C-0F1EF2608B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93.82</c:v>
                </c:pt>
              </c:numCache>
            </c:numRef>
          </c:val>
          <c:smooth val="0"/>
          <c:extLst>
            <c:ext xmlns:c16="http://schemas.microsoft.com/office/drawing/2014/chart" uri="{C3380CC4-5D6E-409C-BE32-E72D297353CC}">
              <c16:uniqueId val="{00000001-75A8-4FF6-905C-0F1EF2608B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124.16</c:v>
                </c:pt>
                <c:pt idx="1">
                  <c:v>125.97</c:v>
                </c:pt>
                <c:pt idx="2">
                  <c:v>146.06</c:v>
                </c:pt>
                <c:pt idx="3">
                  <c:v>159.13</c:v>
                </c:pt>
                <c:pt idx="4">
                  <c:v>148.01</c:v>
                </c:pt>
              </c:numCache>
            </c:numRef>
          </c:val>
          <c:extLst>
            <c:ext xmlns:c16="http://schemas.microsoft.com/office/drawing/2014/chart" uri="{C3380CC4-5D6E-409C-BE32-E72D297353CC}">
              <c16:uniqueId val="{00000000-1B37-4D7A-B8FE-67816FED01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178.94</c:v>
                </c:pt>
              </c:numCache>
            </c:numRef>
          </c:val>
          <c:smooth val="0"/>
          <c:extLst>
            <c:ext xmlns:c16="http://schemas.microsoft.com/office/drawing/2014/chart" uri="{C3380CC4-5D6E-409C-BE32-E72D297353CC}">
              <c16:uniqueId val="{00000001-1B37-4D7A-B8FE-67816FED01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0" zoomScaleNormal="100" workbookViewId="0">
      <selection activeCell="AN35" sqref="AN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見附市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67" t="s">
        <v>9</v>
      </c>
      <c r="BM7" s="68"/>
      <c r="BN7" s="68"/>
      <c r="BO7" s="68"/>
      <c r="BP7" s="68"/>
      <c r="BQ7" s="68"/>
      <c r="BR7" s="68"/>
      <c r="BS7" s="68"/>
      <c r="BT7" s="68"/>
      <c r="BU7" s="68"/>
      <c r="BV7" s="68"/>
      <c r="BW7" s="68"/>
      <c r="BX7" s="68"/>
      <c r="BY7" s="69"/>
    </row>
    <row r="8" spans="1:78" ht="18.75" customHeight="1" x14ac:dyDescent="0.15">
      <c r="A8" s="2"/>
      <c r="B8" s="70" t="str">
        <f>データ!$I$6</f>
        <v>法適用</v>
      </c>
      <c r="C8" s="71"/>
      <c r="D8" s="71"/>
      <c r="E8" s="71"/>
      <c r="F8" s="71"/>
      <c r="G8" s="71"/>
      <c r="H8" s="71"/>
      <c r="I8" s="70" t="str">
        <f>データ!$J$6</f>
        <v>水道事業</v>
      </c>
      <c r="J8" s="71"/>
      <c r="K8" s="71"/>
      <c r="L8" s="71"/>
      <c r="M8" s="71"/>
      <c r="N8" s="71"/>
      <c r="O8" s="72"/>
      <c r="P8" s="73" t="str">
        <f>データ!$K$6</f>
        <v>末端給水事業</v>
      </c>
      <c r="Q8" s="73"/>
      <c r="R8" s="73"/>
      <c r="S8" s="73"/>
      <c r="T8" s="73"/>
      <c r="U8" s="73"/>
      <c r="V8" s="73"/>
      <c r="W8" s="73" t="str">
        <f>データ!$L$6</f>
        <v>A5</v>
      </c>
      <c r="X8" s="73"/>
      <c r="Y8" s="73"/>
      <c r="Z8" s="73"/>
      <c r="AA8" s="73"/>
      <c r="AB8" s="73"/>
      <c r="AC8" s="73"/>
      <c r="AD8" s="73" t="str">
        <f>データ!$M$6</f>
        <v>非設置</v>
      </c>
      <c r="AE8" s="73"/>
      <c r="AF8" s="73"/>
      <c r="AG8" s="73"/>
      <c r="AH8" s="73"/>
      <c r="AI8" s="73"/>
      <c r="AJ8" s="73"/>
      <c r="AK8" s="2"/>
      <c r="AL8" s="56">
        <f>データ!$R$6</f>
        <v>39045</v>
      </c>
      <c r="AM8" s="56"/>
      <c r="AN8" s="56"/>
      <c r="AO8" s="56"/>
      <c r="AP8" s="56"/>
      <c r="AQ8" s="56"/>
      <c r="AR8" s="56"/>
      <c r="AS8" s="56"/>
      <c r="AT8" s="53">
        <f>データ!$S$6</f>
        <v>77.91</v>
      </c>
      <c r="AU8" s="54"/>
      <c r="AV8" s="54"/>
      <c r="AW8" s="54"/>
      <c r="AX8" s="54"/>
      <c r="AY8" s="54"/>
      <c r="AZ8" s="54"/>
      <c r="BA8" s="54"/>
      <c r="BB8" s="43">
        <f>データ!$T$6</f>
        <v>501.16</v>
      </c>
      <c r="BC8" s="43"/>
      <c r="BD8" s="43"/>
      <c r="BE8" s="43"/>
      <c r="BF8" s="43"/>
      <c r="BG8" s="43"/>
      <c r="BH8" s="43"/>
      <c r="BI8" s="43"/>
      <c r="BJ8" s="3"/>
      <c r="BK8" s="3"/>
      <c r="BL8" s="74" t="s">
        <v>10</v>
      </c>
      <c r="BM8" s="75"/>
      <c r="BN8" s="57" t="s">
        <v>11</v>
      </c>
      <c r="BO8" s="57"/>
      <c r="BP8" s="57"/>
      <c r="BQ8" s="57"/>
      <c r="BR8" s="57"/>
      <c r="BS8" s="57"/>
      <c r="BT8" s="57"/>
      <c r="BU8" s="57"/>
      <c r="BV8" s="57"/>
      <c r="BW8" s="57"/>
      <c r="BX8" s="57"/>
      <c r="BY8" s="58"/>
    </row>
    <row r="9" spans="1:78" ht="18.75" customHeight="1" x14ac:dyDescent="0.15">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15">
      <c r="A10" s="2"/>
      <c r="B10" s="53" t="str">
        <f>データ!$N$6</f>
        <v>-</v>
      </c>
      <c r="C10" s="54"/>
      <c r="D10" s="54"/>
      <c r="E10" s="54"/>
      <c r="F10" s="54"/>
      <c r="G10" s="54"/>
      <c r="H10" s="54"/>
      <c r="I10" s="53">
        <f>データ!$O$6</f>
        <v>65.95</v>
      </c>
      <c r="J10" s="54"/>
      <c r="K10" s="54"/>
      <c r="L10" s="54"/>
      <c r="M10" s="54"/>
      <c r="N10" s="54"/>
      <c r="O10" s="55"/>
      <c r="P10" s="43">
        <f>データ!$P$6</f>
        <v>99.96</v>
      </c>
      <c r="Q10" s="43"/>
      <c r="R10" s="43"/>
      <c r="S10" s="43"/>
      <c r="T10" s="43"/>
      <c r="U10" s="43"/>
      <c r="V10" s="43"/>
      <c r="W10" s="56">
        <f>データ!$Q$6</f>
        <v>2585</v>
      </c>
      <c r="X10" s="56"/>
      <c r="Y10" s="56"/>
      <c r="Z10" s="56"/>
      <c r="AA10" s="56"/>
      <c r="AB10" s="56"/>
      <c r="AC10" s="56"/>
      <c r="AD10" s="2"/>
      <c r="AE10" s="2"/>
      <c r="AF10" s="2"/>
      <c r="AG10" s="2"/>
      <c r="AH10" s="2"/>
      <c r="AI10" s="2"/>
      <c r="AJ10" s="2"/>
      <c r="AK10" s="2"/>
      <c r="AL10" s="56">
        <f>データ!$U$6</f>
        <v>49623</v>
      </c>
      <c r="AM10" s="56"/>
      <c r="AN10" s="56"/>
      <c r="AO10" s="56"/>
      <c r="AP10" s="56"/>
      <c r="AQ10" s="56"/>
      <c r="AR10" s="56"/>
      <c r="AS10" s="56"/>
      <c r="AT10" s="53">
        <f>データ!$V$6</f>
        <v>98.33</v>
      </c>
      <c r="AU10" s="54"/>
      <c r="AV10" s="54"/>
      <c r="AW10" s="54"/>
      <c r="AX10" s="54"/>
      <c r="AY10" s="54"/>
      <c r="AZ10" s="54"/>
      <c r="BA10" s="54"/>
      <c r="BB10" s="43">
        <f>データ!$W$6</f>
        <v>504.66</v>
      </c>
      <c r="BC10" s="43"/>
      <c r="BD10" s="43"/>
      <c r="BE10" s="43"/>
      <c r="BF10" s="43"/>
      <c r="BG10" s="43"/>
      <c r="BH10" s="43"/>
      <c r="BI10" s="43"/>
      <c r="BJ10" s="2"/>
      <c r="BK10" s="2"/>
      <c r="BL10" s="44" t="s">
        <v>21</v>
      </c>
      <c r="BM10" s="45"/>
      <c r="BN10" s="46" t="s">
        <v>22</v>
      </c>
      <c r="BO10" s="46"/>
      <c r="BP10" s="46"/>
      <c r="BQ10" s="46"/>
      <c r="BR10" s="46"/>
      <c r="BS10" s="46"/>
      <c r="BT10" s="46"/>
      <c r="BU10" s="46"/>
      <c r="BV10" s="46"/>
      <c r="BW10" s="46"/>
      <c r="BX10" s="46"/>
      <c r="BY10" s="4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23</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24</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87"/>
      <c r="BM60" s="88"/>
      <c r="BN60" s="88"/>
      <c r="BO60" s="88"/>
      <c r="BP60" s="88"/>
      <c r="BQ60" s="88"/>
      <c r="BR60" s="88"/>
      <c r="BS60" s="88"/>
      <c r="BT60" s="88"/>
      <c r="BU60" s="88"/>
      <c r="BV60" s="88"/>
      <c r="BW60" s="88"/>
      <c r="BX60" s="88"/>
      <c r="BY60" s="88"/>
      <c r="BZ60" s="89"/>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110</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zfF+/EZsHJoskbX03lhLSNoOaPDLQOvX+y8/9NtJQA0CtMACOkuTo1n1K2lfhKWokqApsWuZQLBXDtiT6MoQg==" saltValue="NTpzYtwUbJKFc6i82Clu0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152111</v>
      </c>
      <c r="D6" s="20">
        <f t="shared" si="3"/>
        <v>46</v>
      </c>
      <c r="E6" s="20">
        <f t="shared" si="3"/>
        <v>1</v>
      </c>
      <c r="F6" s="20">
        <f t="shared" si="3"/>
        <v>0</v>
      </c>
      <c r="G6" s="20">
        <f t="shared" si="3"/>
        <v>1</v>
      </c>
      <c r="H6" s="20" t="str">
        <f t="shared" si="3"/>
        <v>新潟県　見附市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65.95</v>
      </c>
      <c r="P6" s="21">
        <f t="shared" si="3"/>
        <v>99.96</v>
      </c>
      <c r="Q6" s="21">
        <f t="shared" si="3"/>
        <v>2585</v>
      </c>
      <c r="R6" s="21">
        <f t="shared" si="3"/>
        <v>39045</v>
      </c>
      <c r="S6" s="21">
        <f t="shared" si="3"/>
        <v>77.91</v>
      </c>
      <c r="T6" s="21">
        <f t="shared" si="3"/>
        <v>501.16</v>
      </c>
      <c r="U6" s="21">
        <f t="shared" si="3"/>
        <v>49623</v>
      </c>
      <c r="V6" s="21">
        <f t="shared" si="3"/>
        <v>98.33</v>
      </c>
      <c r="W6" s="21">
        <f t="shared" si="3"/>
        <v>504.66</v>
      </c>
      <c r="X6" s="22">
        <f>IF(X7="",NA(),X7)</f>
        <v>125.7</v>
      </c>
      <c r="Y6" s="22">
        <f t="shared" ref="Y6:AG6" si="4">IF(Y7="",NA(),Y7)</f>
        <v>126.49</v>
      </c>
      <c r="Z6" s="22">
        <f t="shared" si="4"/>
        <v>111.4</v>
      </c>
      <c r="AA6" s="22">
        <f t="shared" si="4"/>
        <v>102.82</v>
      </c>
      <c r="AB6" s="22">
        <f t="shared" si="4"/>
        <v>106.74</v>
      </c>
      <c r="AC6" s="22">
        <f t="shared" si="4"/>
        <v>111.44</v>
      </c>
      <c r="AD6" s="22">
        <f t="shared" si="4"/>
        <v>111.17</v>
      </c>
      <c r="AE6" s="22">
        <f t="shared" si="4"/>
        <v>110.91</v>
      </c>
      <c r="AF6" s="22">
        <f t="shared" si="4"/>
        <v>111.49</v>
      </c>
      <c r="AG6" s="22">
        <f t="shared" si="4"/>
        <v>108.04</v>
      </c>
      <c r="AH6" s="21" t="str">
        <f>IF(AH7="","",IF(AH7="-","【-】","【"&amp;SUBSTITUTE(TEXT(AH7,"#,##0.00"),"-","△")&amp;"】"))</f>
        <v>【108.70】</v>
      </c>
      <c r="AI6" s="21">
        <f>IF(AI7="",NA(),AI7)</f>
        <v>0</v>
      </c>
      <c r="AJ6" s="21">
        <f t="shared" ref="AJ6:AR6" si="5">IF(AJ7="",NA(),AJ7)</f>
        <v>0</v>
      </c>
      <c r="AK6" s="21">
        <f t="shared" si="5"/>
        <v>0</v>
      </c>
      <c r="AL6" s="22">
        <f t="shared" si="5"/>
        <v>12.67</v>
      </c>
      <c r="AM6" s="22">
        <f t="shared" si="5"/>
        <v>5.05</v>
      </c>
      <c r="AN6" s="22">
        <f t="shared" si="5"/>
        <v>1.03</v>
      </c>
      <c r="AO6" s="22">
        <f t="shared" si="5"/>
        <v>0.78</v>
      </c>
      <c r="AP6" s="22">
        <f t="shared" si="5"/>
        <v>0.92</v>
      </c>
      <c r="AQ6" s="22">
        <f t="shared" si="5"/>
        <v>0.87</v>
      </c>
      <c r="AR6" s="22">
        <f t="shared" si="5"/>
        <v>4.72</v>
      </c>
      <c r="AS6" s="21" t="str">
        <f>IF(AS7="","",IF(AS7="-","【-】","【"&amp;SUBSTITUTE(TEXT(AS7,"#,##0.00"),"-","△")&amp;"】"))</f>
        <v>【1.34】</v>
      </c>
      <c r="AT6" s="22">
        <f>IF(AT7="",NA(),AT7)</f>
        <v>348.24</v>
      </c>
      <c r="AU6" s="22">
        <f t="shared" ref="AU6:BC6" si="6">IF(AU7="",NA(),AU7)</f>
        <v>189.83</v>
      </c>
      <c r="AV6" s="22">
        <f t="shared" si="6"/>
        <v>272.63</v>
      </c>
      <c r="AW6" s="22">
        <f t="shared" si="6"/>
        <v>940.54</v>
      </c>
      <c r="AX6" s="22">
        <f t="shared" si="6"/>
        <v>1138.3599999999999</v>
      </c>
      <c r="AY6" s="22">
        <f t="shared" si="6"/>
        <v>349.83</v>
      </c>
      <c r="AZ6" s="22">
        <f t="shared" si="6"/>
        <v>360.86</v>
      </c>
      <c r="BA6" s="22">
        <f t="shared" si="6"/>
        <v>350.79</v>
      </c>
      <c r="BB6" s="22">
        <f t="shared" si="6"/>
        <v>354.57</v>
      </c>
      <c r="BC6" s="22">
        <f t="shared" si="6"/>
        <v>345.94</v>
      </c>
      <c r="BD6" s="21" t="str">
        <f>IF(BD7="","",IF(BD7="-","【-】","【"&amp;SUBSTITUTE(TEXT(BD7,"#,##0.00"),"-","△")&amp;"】"))</f>
        <v>【252.29】</v>
      </c>
      <c r="BE6" s="22">
        <f>IF(BE7="",NA(),BE7)</f>
        <v>367.17</v>
      </c>
      <c r="BF6" s="22">
        <f t="shared" ref="BF6:BN6" si="7">IF(BF7="",NA(),BF7)</f>
        <v>555.22</v>
      </c>
      <c r="BG6" s="22">
        <f t="shared" si="7"/>
        <v>792.75</v>
      </c>
      <c r="BH6" s="22">
        <f t="shared" si="7"/>
        <v>718.46</v>
      </c>
      <c r="BI6" s="22">
        <f t="shared" si="7"/>
        <v>713.3</v>
      </c>
      <c r="BJ6" s="22">
        <f t="shared" si="7"/>
        <v>314.87</v>
      </c>
      <c r="BK6" s="22">
        <f t="shared" si="7"/>
        <v>309.27999999999997</v>
      </c>
      <c r="BL6" s="22">
        <f t="shared" si="7"/>
        <v>322.92</v>
      </c>
      <c r="BM6" s="22">
        <f t="shared" si="7"/>
        <v>303.45999999999998</v>
      </c>
      <c r="BN6" s="22">
        <f t="shared" si="7"/>
        <v>386.61</v>
      </c>
      <c r="BO6" s="21" t="str">
        <f>IF(BO7="","",IF(BO7="-","【-】","【"&amp;SUBSTITUTE(TEXT(BO7,"#,##0.00"),"-","△")&amp;"】"))</f>
        <v>【268.07】</v>
      </c>
      <c r="BP6" s="22">
        <f>IF(BP7="",NA(),BP7)</f>
        <v>120.9</v>
      </c>
      <c r="BQ6" s="22">
        <f t="shared" ref="BQ6:BY6" si="8">IF(BQ7="",NA(),BQ7)</f>
        <v>120.29</v>
      </c>
      <c r="BR6" s="22">
        <f t="shared" si="8"/>
        <v>93.91</v>
      </c>
      <c r="BS6" s="22">
        <f t="shared" si="8"/>
        <v>95.65</v>
      </c>
      <c r="BT6" s="22">
        <f t="shared" si="8"/>
        <v>103.62</v>
      </c>
      <c r="BU6" s="22">
        <f t="shared" si="8"/>
        <v>103.54</v>
      </c>
      <c r="BV6" s="22">
        <f t="shared" si="8"/>
        <v>103.32</v>
      </c>
      <c r="BW6" s="22">
        <f t="shared" si="8"/>
        <v>100.85</v>
      </c>
      <c r="BX6" s="22">
        <f t="shared" si="8"/>
        <v>103.79</v>
      </c>
      <c r="BY6" s="22">
        <f t="shared" si="8"/>
        <v>93.82</v>
      </c>
      <c r="BZ6" s="21" t="str">
        <f>IF(BZ7="","",IF(BZ7="-","【-】","【"&amp;SUBSTITUTE(TEXT(BZ7,"#,##0.00"),"-","△")&amp;"】"))</f>
        <v>【97.47】</v>
      </c>
      <c r="CA6" s="22">
        <f>IF(CA7="",NA(),CA7)</f>
        <v>124.16</v>
      </c>
      <c r="CB6" s="22">
        <f t="shared" ref="CB6:CJ6" si="9">IF(CB7="",NA(),CB7)</f>
        <v>125.97</v>
      </c>
      <c r="CC6" s="22">
        <f t="shared" si="9"/>
        <v>146.06</v>
      </c>
      <c r="CD6" s="22">
        <f t="shared" si="9"/>
        <v>159.13</v>
      </c>
      <c r="CE6" s="22">
        <f t="shared" si="9"/>
        <v>148.01</v>
      </c>
      <c r="CF6" s="22">
        <f t="shared" si="9"/>
        <v>167.46</v>
      </c>
      <c r="CG6" s="22">
        <f t="shared" si="9"/>
        <v>168.56</v>
      </c>
      <c r="CH6" s="22">
        <f t="shared" si="9"/>
        <v>167.1</v>
      </c>
      <c r="CI6" s="22">
        <f t="shared" si="9"/>
        <v>167.86</v>
      </c>
      <c r="CJ6" s="22">
        <f t="shared" si="9"/>
        <v>178.94</v>
      </c>
      <c r="CK6" s="21" t="str">
        <f>IF(CK7="","",IF(CK7="-","【-】","【"&amp;SUBSTITUTE(TEXT(CK7,"#,##0.00"),"-","△")&amp;"】"))</f>
        <v>【174.75】</v>
      </c>
      <c r="CL6" s="22">
        <f>IF(CL7="",NA(),CL7)</f>
        <v>39.29</v>
      </c>
      <c r="CM6" s="22">
        <f t="shared" ref="CM6:CU6" si="10">IF(CM7="",NA(),CM7)</f>
        <v>38.83</v>
      </c>
      <c r="CN6" s="22">
        <f t="shared" si="10"/>
        <v>39.770000000000003</v>
      </c>
      <c r="CO6" s="22">
        <f t="shared" si="10"/>
        <v>39.200000000000003</v>
      </c>
      <c r="CP6" s="22">
        <f t="shared" si="10"/>
        <v>38.520000000000003</v>
      </c>
      <c r="CQ6" s="22">
        <f t="shared" si="10"/>
        <v>59.46</v>
      </c>
      <c r="CR6" s="22">
        <f t="shared" si="10"/>
        <v>59.51</v>
      </c>
      <c r="CS6" s="22">
        <f t="shared" si="10"/>
        <v>59.91</v>
      </c>
      <c r="CT6" s="22">
        <f t="shared" si="10"/>
        <v>59.4</v>
      </c>
      <c r="CU6" s="22">
        <f t="shared" si="10"/>
        <v>59.54</v>
      </c>
      <c r="CV6" s="21" t="str">
        <f>IF(CV7="","",IF(CV7="-","【-】","【"&amp;SUBSTITUTE(TEXT(CV7,"#,##0.00"),"-","△")&amp;"】"))</f>
        <v>【59.97】</v>
      </c>
      <c r="CW6" s="22">
        <f>IF(CW7="",NA(),CW7)</f>
        <v>93.28</v>
      </c>
      <c r="CX6" s="22">
        <f t="shared" ref="CX6:DF6" si="11">IF(CX7="",NA(),CX7)</f>
        <v>91.73</v>
      </c>
      <c r="CY6" s="22">
        <f t="shared" si="11"/>
        <v>90.06</v>
      </c>
      <c r="CZ6" s="22">
        <f t="shared" si="11"/>
        <v>90.47</v>
      </c>
      <c r="DA6" s="22">
        <f t="shared" si="11"/>
        <v>90.37</v>
      </c>
      <c r="DB6" s="22">
        <f t="shared" si="11"/>
        <v>87.41</v>
      </c>
      <c r="DC6" s="22">
        <f t="shared" si="11"/>
        <v>87.08</v>
      </c>
      <c r="DD6" s="22">
        <f t="shared" si="11"/>
        <v>87.26</v>
      </c>
      <c r="DE6" s="22">
        <f t="shared" si="11"/>
        <v>87.57</v>
      </c>
      <c r="DF6" s="22">
        <f t="shared" si="11"/>
        <v>83.93</v>
      </c>
      <c r="DG6" s="21" t="str">
        <f>IF(DG7="","",IF(DG7="-","【-】","【"&amp;SUBSTITUTE(TEXT(DG7,"#,##0.00"),"-","△")&amp;"】"))</f>
        <v>【89.76】</v>
      </c>
      <c r="DH6" s="22">
        <f>IF(DH7="",NA(),DH7)</f>
        <v>54.43</v>
      </c>
      <c r="DI6" s="22">
        <f t="shared" ref="DI6:DQ6" si="12">IF(DI7="",NA(),DI7)</f>
        <v>55.28</v>
      </c>
      <c r="DJ6" s="22">
        <f t="shared" si="12"/>
        <v>40.44</v>
      </c>
      <c r="DK6" s="22">
        <f t="shared" si="12"/>
        <v>37.64</v>
      </c>
      <c r="DL6" s="22">
        <f t="shared" si="12"/>
        <v>39.729999999999997</v>
      </c>
      <c r="DM6" s="22">
        <f t="shared" si="12"/>
        <v>47.62</v>
      </c>
      <c r="DN6" s="22">
        <f t="shared" si="12"/>
        <v>48.55</v>
      </c>
      <c r="DO6" s="22">
        <f t="shared" si="12"/>
        <v>49.2</v>
      </c>
      <c r="DP6" s="22">
        <f t="shared" si="12"/>
        <v>50.01</v>
      </c>
      <c r="DQ6" s="22">
        <f t="shared" si="12"/>
        <v>50.82</v>
      </c>
      <c r="DR6" s="21" t="str">
        <f>IF(DR7="","",IF(DR7="-","【-】","【"&amp;SUBSTITUTE(TEXT(DR7,"#,##0.00"),"-","△")&amp;"】"))</f>
        <v>【51.51】</v>
      </c>
      <c r="DS6" s="22">
        <f>IF(DS7="",NA(),DS7)</f>
        <v>12.55</v>
      </c>
      <c r="DT6" s="22">
        <f t="shared" ref="DT6:EB6" si="13">IF(DT7="",NA(),DT7)</f>
        <v>14.75</v>
      </c>
      <c r="DU6" s="22">
        <f t="shared" si="13"/>
        <v>16.8</v>
      </c>
      <c r="DV6" s="22">
        <f t="shared" si="13"/>
        <v>17.28</v>
      </c>
      <c r="DW6" s="22">
        <f t="shared" si="13"/>
        <v>19.440000000000001</v>
      </c>
      <c r="DX6" s="22">
        <f t="shared" si="13"/>
        <v>16.27</v>
      </c>
      <c r="DY6" s="22">
        <f t="shared" si="13"/>
        <v>17.11</v>
      </c>
      <c r="DZ6" s="22">
        <f t="shared" si="13"/>
        <v>18.329999999999998</v>
      </c>
      <c r="EA6" s="22">
        <f t="shared" si="13"/>
        <v>20.27</v>
      </c>
      <c r="EB6" s="22">
        <f t="shared" si="13"/>
        <v>21.16</v>
      </c>
      <c r="EC6" s="21" t="str">
        <f>IF(EC7="","",IF(EC7="-","【-】","【"&amp;SUBSTITUTE(TEXT(EC7,"#,##0.00"),"-","△")&amp;"】"))</f>
        <v>【23.75】</v>
      </c>
      <c r="ED6" s="22">
        <f>IF(ED7="",NA(),ED7)</f>
        <v>0.5</v>
      </c>
      <c r="EE6" s="22">
        <f t="shared" ref="EE6:EM6" si="14">IF(EE7="",NA(),EE7)</f>
        <v>0.66</v>
      </c>
      <c r="EF6" s="22">
        <f t="shared" si="14"/>
        <v>0.54</v>
      </c>
      <c r="EG6" s="22">
        <f t="shared" si="14"/>
        <v>0.56999999999999995</v>
      </c>
      <c r="EH6" s="22">
        <f t="shared" si="14"/>
        <v>0.36</v>
      </c>
      <c r="EI6" s="22">
        <f t="shared" si="14"/>
        <v>0.63</v>
      </c>
      <c r="EJ6" s="22">
        <f t="shared" si="14"/>
        <v>0.63</v>
      </c>
      <c r="EK6" s="22">
        <f t="shared" si="14"/>
        <v>0.6</v>
      </c>
      <c r="EL6" s="22">
        <f t="shared" si="14"/>
        <v>0.56000000000000005</v>
      </c>
      <c r="EM6" s="22">
        <f t="shared" si="14"/>
        <v>0.48</v>
      </c>
      <c r="EN6" s="21" t="str">
        <f>IF(EN7="","",IF(EN7="-","【-】","【"&amp;SUBSTITUTE(TEXT(EN7,"#,##0.00"),"-","△")&amp;"】"))</f>
        <v>【0.67】</v>
      </c>
    </row>
    <row r="7" spans="1:144" s="23" customFormat="1" x14ac:dyDescent="0.15">
      <c r="A7" s="15"/>
      <c r="B7" s="24">
        <v>2022</v>
      </c>
      <c r="C7" s="24">
        <v>152111</v>
      </c>
      <c r="D7" s="24">
        <v>46</v>
      </c>
      <c r="E7" s="24">
        <v>1</v>
      </c>
      <c r="F7" s="24">
        <v>0</v>
      </c>
      <c r="G7" s="24">
        <v>1</v>
      </c>
      <c r="H7" s="24" t="s">
        <v>93</v>
      </c>
      <c r="I7" s="24" t="s">
        <v>94</v>
      </c>
      <c r="J7" s="24" t="s">
        <v>95</v>
      </c>
      <c r="K7" s="24" t="s">
        <v>96</v>
      </c>
      <c r="L7" s="24" t="s">
        <v>97</v>
      </c>
      <c r="M7" s="24" t="s">
        <v>98</v>
      </c>
      <c r="N7" s="25" t="s">
        <v>99</v>
      </c>
      <c r="O7" s="25">
        <v>65.95</v>
      </c>
      <c r="P7" s="25">
        <v>99.96</v>
      </c>
      <c r="Q7" s="25">
        <v>2585</v>
      </c>
      <c r="R7" s="25">
        <v>39045</v>
      </c>
      <c r="S7" s="25">
        <v>77.91</v>
      </c>
      <c r="T7" s="25">
        <v>501.16</v>
      </c>
      <c r="U7" s="25">
        <v>49623</v>
      </c>
      <c r="V7" s="25">
        <v>98.33</v>
      </c>
      <c r="W7" s="25">
        <v>504.66</v>
      </c>
      <c r="X7" s="25">
        <v>125.7</v>
      </c>
      <c r="Y7" s="25">
        <v>126.49</v>
      </c>
      <c r="Z7" s="25">
        <v>111.4</v>
      </c>
      <c r="AA7" s="25">
        <v>102.82</v>
      </c>
      <c r="AB7" s="25">
        <v>106.74</v>
      </c>
      <c r="AC7" s="25">
        <v>111.44</v>
      </c>
      <c r="AD7" s="25">
        <v>111.17</v>
      </c>
      <c r="AE7" s="25">
        <v>110.91</v>
      </c>
      <c r="AF7" s="25">
        <v>111.49</v>
      </c>
      <c r="AG7" s="25">
        <v>108.04</v>
      </c>
      <c r="AH7" s="25">
        <v>108.7</v>
      </c>
      <c r="AI7" s="25">
        <v>0</v>
      </c>
      <c r="AJ7" s="25">
        <v>0</v>
      </c>
      <c r="AK7" s="25">
        <v>0</v>
      </c>
      <c r="AL7" s="25">
        <v>12.67</v>
      </c>
      <c r="AM7" s="25">
        <v>5.05</v>
      </c>
      <c r="AN7" s="25">
        <v>1.03</v>
      </c>
      <c r="AO7" s="25">
        <v>0.78</v>
      </c>
      <c r="AP7" s="25">
        <v>0.92</v>
      </c>
      <c r="AQ7" s="25">
        <v>0.87</v>
      </c>
      <c r="AR7" s="25">
        <v>4.72</v>
      </c>
      <c r="AS7" s="25">
        <v>1.34</v>
      </c>
      <c r="AT7" s="25">
        <v>348.24</v>
      </c>
      <c r="AU7" s="25">
        <v>189.83</v>
      </c>
      <c r="AV7" s="25">
        <v>272.63</v>
      </c>
      <c r="AW7" s="25">
        <v>940.54</v>
      </c>
      <c r="AX7" s="25">
        <v>1138.3599999999999</v>
      </c>
      <c r="AY7" s="25">
        <v>349.83</v>
      </c>
      <c r="AZ7" s="25">
        <v>360.86</v>
      </c>
      <c r="BA7" s="25">
        <v>350.79</v>
      </c>
      <c r="BB7" s="25">
        <v>354.57</v>
      </c>
      <c r="BC7" s="25">
        <v>345.94</v>
      </c>
      <c r="BD7" s="25">
        <v>252.29</v>
      </c>
      <c r="BE7" s="25">
        <v>367.17</v>
      </c>
      <c r="BF7" s="25">
        <v>555.22</v>
      </c>
      <c r="BG7" s="25">
        <v>792.75</v>
      </c>
      <c r="BH7" s="25">
        <v>718.46</v>
      </c>
      <c r="BI7" s="25">
        <v>713.3</v>
      </c>
      <c r="BJ7" s="25">
        <v>314.87</v>
      </c>
      <c r="BK7" s="25">
        <v>309.27999999999997</v>
      </c>
      <c r="BL7" s="25">
        <v>322.92</v>
      </c>
      <c r="BM7" s="25">
        <v>303.45999999999998</v>
      </c>
      <c r="BN7" s="25">
        <v>386.61</v>
      </c>
      <c r="BO7" s="25">
        <v>268.07</v>
      </c>
      <c r="BP7" s="25">
        <v>120.9</v>
      </c>
      <c r="BQ7" s="25">
        <v>120.29</v>
      </c>
      <c r="BR7" s="25">
        <v>93.91</v>
      </c>
      <c r="BS7" s="25">
        <v>95.65</v>
      </c>
      <c r="BT7" s="25">
        <v>103.62</v>
      </c>
      <c r="BU7" s="25">
        <v>103.54</v>
      </c>
      <c r="BV7" s="25">
        <v>103.32</v>
      </c>
      <c r="BW7" s="25">
        <v>100.85</v>
      </c>
      <c r="BX7" s="25">
        <v>103.79</v>
      </c>
      <c r="BY7" s="25">
        <v>93.82</v>
      </c>
      <c r="BZ7" s="25">
        <v>97.47</v>
      </c>
      <c r="CA7" s="25">
        <v>124.16</v>
      </c>
      <c r="CB7" s="25">
        <v>125.97</v>
      </c>
      <c r="CC7" s="25">
        <v>146.06</v>
      </c>
      <c r="CD7" s="25">
        <v>159.13</v>
      </c>
      <c r="CE7" s="25">
        <v>148.01</v>
      </c>
      <c r="CF7" s="25">
        <v>167.46</v>
      </c>
      <c r="CG7" s="25">
        <v>168.56</v>
      </c>
      <c r="CH7" s="25">
        <v>167.1</v>
      </c>
      <c r="CI7" s="25">
        <v>167.86</v>
      </c>
      <c r="CJ7" s="25">
        <v>178.94</v>
      </c>
      <c r="CK7" s="25">
        <v>174.75</v>
      </c>
      <c r="CL7" s="25">
        <v>39.29</v>
      </c>
      <c r="CM7" s="25">
        <v>38.83</v>
      </c>
      <c r="CN7" s="25">
        <v>39.770000000000003</v>
      </c>
      <c r="CO7" s="25">
        <v>39.200000000000003</v>
      </c>
      <c r="CP7" s="25">
        <v>38.520000000000003</v>
      </c>
      <c r="CQ7" s="25">
        <v>59.46</v>
      </c>
      <c r="CR7" s="25">
        <v>59.51</v>
      </c>
      <c r="CS7" s="25">
        <v>59.91</v>
      </c>
      <c r="CT7" s="25">
        <v>59.4</v>
      </c>
      <c r="CU7" s="25">
        <v>59.54</v>
      </c>
      <c r="CV7" s="25">
        <v>59.97</v>
      </c>
      <c r="CW7" s="25">
        <v>93.28</v>
      </c>
      <c r="CX7" s="25">
        <v>91.73</v>
      </c>
      <c r="CY7" s="25">
        <v>90.06</v>
      </c>
      <c r="CZ7" s="25">
        <v>90.47</v>
      </c>
      <c r="DA7" s="25">
        <v>90.37</v>
      </c>
      <c r="DB7" s="25">
        <v>87.41</v>
      </c>
      <c r="DC7" s="25">
        <v>87.08</v>
      </c>
      <c r="DD7" s="25">
        <v>87.26</v>
      </c>
      <c r="DE7" s="25">
        <v>87.57</v>
      </c>
      <c r="DF7" s="25">
        <v>83.93</v>
      </c>
      <c r="DG7" s="25">
        <v>89.76</v>
      </c>
      <c r="DH7" s="25">
        <v>54.43</v>
      </c>
      <c r="DI7" s="25">
        <v>55.28</v>
      </c>
      <c r="DJ7" s="25">
        <v>40.44</v>
      </c>
      <c r="DK7" s="25">
        <v>37.64</v>
      </c>
      <c r="DL7" s="25">
        <v>39.729999999999997</v>
      </c>
      <c r="DM7" s="25">
        <v>47.62</v>
      </c>
      <c r="DN7" s="25">
        <v>48.55</v>
      </c>
      <c r="DO7" s="25">
        <v>49.2</v>
      </c>
      <c r="DP7" s="25">
        <v>50.01</v>
      </c>
      <c r="DQ7" s="25">
        <v>50.82</v>
      </c>
      <c r="DR7" s="25">
        <v>51.51</v>
      </c>
      <c r="DS7" s="25">
        <v>12.55</v>
      </c>
      <c r="DT7" s="25">
        <v>14.75</v>
      </c>
      <c r="DU7" s="25">
        <v>16.8</v>
      </c>
      <c r="DV7" s="25">
        <v>17.28</v>
      </c>
      <c r="DW7" s="25">
        <v>19.440000000000001</v>
      </c>
      <c r="DX7" s="25">
        <v>16.27</v>
      </c>
      <c r="DY7" s="25">
        <v>17.11</v>
      </c>
      <c r="DZ7" s="25">
        <v>18.329999999999998</v>
      </c>
      <c r="EA7" s="25">
        <v>20.27</v>
      </c>
      <c r="EB7" s="25">
        <v>21.16</v>
      </c>
      <c r="EC7" s="25">
        <v>23.75</v>
      </c>
      <c r="ED7" s="25">
        <v>0.5</v>
      </c>
      <c r="EE7" s="25">
        <v>0.66</v>
      </c>
      <c r="EF7" s="25">
        <v>0.54</v>
      </c>
      <c r="EG7" s="25">
        <v>0.56999999999999995</v>
      </c>
      <c r="EH7" s="25">
        <v>0.36</v>
      </c>
      <c r="EI7" s="25">
        <v>0.63</v>
      </c>
      <c r="EJ7" s="25">
        <v>0.63</v>
      </c>
      <c r="EK7" s="25">
        <v>0.6</v>
      </c>
      <c r="EL7" s="25">
        <v>0.56000000000000005</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s-keiei</cp:lastModifiedBy>
  <cp:lastPrinted>2024-01-17T00:33:03Z</cp:lastPrinted>
  <dcterms:created xsi:type="dcterms:W3CDTF">2023-12-05T00:52:35Z</dcterms:created>
  <dcterms:modified xsi:type="dcterms:W3CDTF">2024-01-17T00:33:27Z</dcterms:modified>
  <cp:category/>
</cp:coreProperties>
</file>