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keiei\Desktop\"/>
    </mc:Choice>
  </mc:AlternateContent>
  <xr:revisionPtr revIDLastSave="0" documentId="13_ncr:1_{14CF9A94-07F4-4088-A59A-0BB47F3E9400}" xr6:coauthVersionLast="47" xr6:coauthVersionMax="47" xr10:uidLastSave="{00000000-0000-0000-0000-000000000000}"/>
  <workbookProtection workbookAlgorithmName="SHA-512" workbookHashValue="zDTtPdSUXGK7lY3nInohASTbrxWzk5iyU9LKSRw4JYqP1m3MTdOsSsT4S1v79ddvmoONWANQrefFkQLd28RwPw==" workbookSaltValue="8tAuSjesUpdiniVCt8/cUg==" workbookSpinCount="100000" lockStructure="1"/>
  <bookViews>
    <workbookView xWindow="2730" yWindow="1485" windowWidth="25470" windowHeight="133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BB10" i="4"/>
  <c r="AT10" i="4"/>
  <c r="AL10" i="4"/>
  <c r="W10" i="4"/>
  <c r="B10" i="4"/>
  <c r="AT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<sst xmlns="http://schemas.openxmlformats.org/spreadsheetml/2006/main" count="228" uniqueCount="113">
  <si>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</si>
  <si>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</si>
  <si>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</si>
  <si>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</si>
  <si>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</si>
  <si>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</si>
  <si>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</si>
  <si>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</si>
  <si>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</si>
  <si>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</si>
  <si>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</si>
  <si>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</si>
  <si>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</si>
  <si>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</si>
  <si>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</si>
  <si>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</si>
  <si>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</si>
  <si>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</si>
  <si>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</si>
  <si>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</si>
  <si>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</si>
  <si>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</si>
  <si>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</si>
  <si>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</si>
  <si>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</si>
  <si>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</si>
  <si>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</si>
  <si>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</si>
  <si>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</si>
  <si>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</si>
  <si>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</si>
  <si>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</si>
  <si>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</si>
  <si>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</si>
  <si>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</si>
  <si>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</si>
  <si>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</si>
  <si>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</si>
  <si>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</si>
  <si>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</si>
  <si>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</si>
  <si>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</si>
  <si>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</si>
  <si>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</si>
  <si>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</si>
  <si>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</si>
  <si>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</si>
  <si>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</si>
  <si>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</si>
  <si>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</si>
  <si>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</si>
  <si>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</si>
  <si>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</si>
  <si>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</si>
  <si>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</si>
  <si>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</si>
  <si>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</si>
  <si>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</si>
  <si>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</si>
  <si>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</si>
  <si>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</si>
  <si>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</si>
  <si>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</si>
  <si>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</si>
  <si>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</si>
  <si>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</si>
  <si>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</si>
  <si>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</si>
  <si>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</si>
  <si>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</si>
  <si>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</si>
  <si>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</si>
  <si>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</si>
  <si>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</si>
  <si>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</si>
  <si>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</si>
  <si>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</si>
  <si>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</si>
  <si>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</si>
  <si>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</si>
  <si>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</si>
  <si>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</si>
  <si>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</si>
  <si>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</si>
  <si>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</si>
  <si>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</si>
  <si>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</si>
  <si>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</si>
  <si>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</si>
  <si>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</si>
  <si>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</si>
  <si>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</si>
  <si>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</si>
  <si>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</si>
  <si>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</si>
  <si>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</si>
  <si>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</si>
  <si>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</si>
  <si>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</si>
  <si>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</si>
  <si>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</si>
  <si>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</si>
  <si>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</si>
  <si>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</si>
  <si>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</si>
  <si>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</si>
  <si>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</si>
  <si>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</si>
  <si>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</si>
  <si>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</si>
  <si>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収入面では、給水人口の減少と節水機器の普及により、料金収入は減少傾向となっている。
　支出面では、浄水場更新事業による減価償却費や運転管理委託の費用が増加している。また、施設の老朽化に伴う更新工事の増加や、物価高騰による全体的な支出の増が見込まれる。
　収支の悪化が見込まれるため、経営改善に努める必要がある。なお、経営戦略改定と合わせ料金改定について検討中である。</t>
    <rPh sb="1" eb="3">
      <t>シュウニュウ</t>
    </rPh>
    <rPh sb="3" eb="4">
      <t>メン</t>
    </rPh>
    <rPh sb="7" eb="9">
      <t>キュウスイ</t>
    </rPh>
    <rPh sb="9" eb="11">
      <t>ジンコウ</t>
    </rPh>
    <rPh sb="12" eb="14">
      <t>ゲンショウ</t>
    </rPh>
    <rPh sb="33" eb="35">
      <t>ケイコウ</t>
    </rPh>
    <rPh sb="44" eb="46">
      <t>シシュツ</t>
    </rPh>
    <rPh sb="46" eb="47">
      <t>メン</t>
    </rPh>
    <rPh sb="50" eb="53">
      <t>ジョウスイジョウ</t>
    </rPh>
    <rPh sb="53" eb="55">
      <t>コウシン</t>
    </rPh>
    <rPh sb="55" eb="57">
      <t>ジギョウ</t>
    </rPh>
    <rPh sb="60" eb="62">
      <t>ゲンカ</t>
    </rPh>
    <rPh sb="62" eb="64">
      <t>ショウキャク</t>
    </rPh>
    <rPh sb="64" eb="65">
      <t>ヒ</t>
    </rPh>
    <rPh sb="66" eb="68">
      <t>ウンテン</t>
    </rPh>
    <rPh sb="68" eb="70">
      <t>カンリ</t>
    </rPh>
    <rPh sb="70" eb="72">
      <t>イタク</t>
    </rPh>
    <rPh sb="73" eb="75">
      <t>ヒヨウ</t>
    </rPh>
    <rPh sb="76" eb="78">
      <t>ゾウカ</t>
    </rPh>
    <rPh sb="86" eb="88">
      <t>シセツ</t>
    </rPh>
    <rPh sb="89" eb="92">
      <t>ロウキュウカ</t>
    </rPh>
    <rPh sb="93" eb="94">
      <t>トモナ</t>
    </rPh>
    <rPh sb="95" eb="99">
      <t>コウシンコウジ</t>
    </rPh>
    <rPh sb="100" eb="102">
      <t>ゾウカ</t>
    </rPh>
    <rPh sb="104" eb="108">
      <t>ブッカコウトウ</t>
    </rPh>
    <rPh sb="111" eb="114">
      <t>ゼンタイテキ</t>
    </rPh>
    <rPh sb="115" eb="117">
      <t>シシュツ</t>
    </rPh>
    <rPh sb="118" eb="119">
      <t>ゾウ</t>
    </rPh>
    <rPh sb="120" eb="122">
      <t>ミコ</t>
    </rPh>
    <rPh sb="128" eb="130">
      <t>シュウシ</t>
    </rPh>
    <rPh sb="131" eb="133">
      <t>アッカ</t>
    </rPh>
    <rPh sb="134" eb="136">
      <t>ミコ</t>
    </rPh>
    <rPh sb="142" eb="144">
      <t>ケイエイ</t>
    </rPh>
    <rPh sb="144" eb="146">
      <t>カイゼン</t>
    </rPh>
    <rPh sb="147" eb="148">
      <t>ツト</t>
    </rPh>
    <rPh sb="150" eb="152">
      <t>ヒツヨウ</t>
    </rPh>
    <rPh sb="159" eb="163">
      <t>ケイエイセンリャク</t>
    </rPh>
    <rPh sb="163" eb="165">
      <t>カイテイ</t>
    </rPh>
    <rPh sb="166" eb="167">
      <t>ア</t>
    </rPh>
    <rPh sb="169" eb="173">
      <t>リョウキンカイテイ</t>
    </rPh>
    <rPh sb="177" eb="180">
      <t>ケントウチュウ</t>
    </rPh>
    <phoneticPr fontId="4"/>
  </si>
  <si>
    <t>　①浄水場の更新事業とその関連工事により、資産の老朽化度合は類似団体平均値より低くなっている。
　②管路経年化率は類似団体平均値より低くなっている。今後も管路の更新を適切に進めていく必要がある。
　③管路更新率は類似団体平均値より高くなっている。他工事と調整をしながら、今後も計画的に老朽管更新事業を進めていく必要がある。</t>
    <rPh sb="50" eb="56">
      <t>カンロケイネンカリツ</t>
    </rPh>
    <rPh sb="74" eb="76">
      <t>コンゴ</t>
    </rPh>
    <rPh sb="100" eb="105">
      <t>カンロコウシンリツ</t>
    </rPh>
    <rPh sb="115" eb="116">
      <t>タカ</t>
    </rPh>
    <rPh sb="135" eb="137">
      <t>コンゴ</t>
    </rPh>
    <phoneticPr fontId="4"/>
  </si>
  <si>
    <t xml:space="preserve">　①経常収支比率は類似団体平均を下回っている。経常経費の縮減に努める必要がある。
　②累積欠損金比率の増加は、R3年度旧浄水場の用途廃止に伴う固定資産除却費等の一時的な増加が要因である。R5年度の経常利益により累積欠損金は解消した。
　③流動比率は、類似団体平均を上回っており健全性が高い状態である。
　④浄水場更新事業で企業債を借り入れたため、企業債残高対給水収益比率が類似団体平均より高くなっている。
　⑤修繕費等の増加により料金回収率が低下したものの、100％以上を維持している。
　⑥修繕費等の増加により、給水原価が増加した。
　⑦浄水場の更新（新施設の建設）にあたり、近年の水需要に合わせてダウンサイジングしたため、施設利用率が上昇した。
　⑧有収率は、類似団体平均を上回っており、適切な管路維持により高い水準を維持している。
</t>
    <rPh sb="9" eb="11">
      <t>ルイジ</t>
    </rPh>
    <rPh sb="11" eb="13">
      <t>ダンタイ</t>
    </rPh>
    <rPh sb="13" eb="15">
      <t>ヘイキン</t>
    </rPh>
    <rPh sb="16" eb="18">
      <t>シタマワ</t>
    </rPh>
    <rPh sb="23" eb="25">
      <t>ケイジョウ</t>
    </rPh>
    <rPh sb="28" eb="30">
      <t>シュクゲン</t>
    </rPh>
    <rPh sb="31" eb="32">
      <t>ツト</t>
    </rPh>
    <rPh sb="34" eb="36">
      <t>ヒツヨウ</t>
    </rPh>
    <rPh sb="78" eb="79">
      <t>トウ</t>
    </rPh>
    <rPh sb="95" eb="97">
      <t>ネンド</t>
    </rPh>
    <rPh sb="98" eb="100">
      <t>ケイジョウ</t>
    </rPh>
    <rPh sb="100" eb="102">
      <t>リエキ</t>
    </rPh>
    <rPh sb="105" eb="109">
      <t>ルイセキケッソン</t>
    </rPh>
    <rPh sb="109" eb="110">
      <t>キン</t>
    </rPh>
    <rPh sb="111" eb="113">
      <t>カイショウ</t>
    </rPh>
    <rPh sb="119" eb="121">
      <t>リュウドウ</t>
    </rPh>
    <rPh sb="121" eb="123">
      <t>ヒリツ</t>
    </rPh>
    <rPh sb="173" eb="178">
      <t>キギョウサイザンダカ</t>
    </rPh>
    <rPh sb="178" eb="179">
      <t>タイ</t>
    </rPh>
    <rPh sb="179" eb="185">
      <t>キュウスイシュウエキヒリツ</t>
    </rPh>
    <rPh sb="215" eb="217">
      <t>リョウキン</t>
    </rPh>
    <rPh sb="217" eb="220">
      <t>カイシュウリツ</t>
    </rPh>
    <rPh sb="221" eb="223">
      <t>テイカ</t>
    </rPh>
    <rPh sb="233" eb="235">
      <t>イジョウ</t>
    </rPh>
    <rPh sb="236" eb="238">
      <t>イジ</t>
    </rPh>
    <rPh sb="257" eb="259">
      <t>キュウスイ</t>
    </rPh>
    <rPh sb="259" eb="261">
      <t>ゲンカ</t>
    </rPh>
    <rPh sb="262" eb="264">
      <t>ゾウカ</t>
    </rPh>
    <rPh sb="289" eb="291">
      <t>キンネン</t>
    </rPh>
    <rPh sb="292" eb="295">
      <t>ミズジュヨウ</t>
    </rPh>
    <rPh sb="296" eb="297">
      <t>ア</t>
    </rPh>
    <rPh sb="319" eb="32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</si>
</sst>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0.54</c:v>
                </c:pt>
                <c:pt idx="2">
                  <c:v>0.56999999999999995</c:v>
                </c:pt>
                <c:pt idx="3">
                  <c:v>0.36</c:v>
                </c:pt>
                <c:pt idx="4">
                  <c:v>0.52</c:v>
                </c:pt>
              </c:numCache>
            </c:numRef>
          </c:val>
          <c:extLst>
            <c:ext xmlns:c16="http://schemas.microsoft.com/office/drawing/2014/chart" uri="{C3380CC4-5D6E-409C-BE32-E72D297353CC}">
              <c16:uniqueId val="{00000000-E8B2-424C-9DE2-AB3CDAFF36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0.48</c:v>
                </c:pt>
                <c:pt idx="4">
                  <c:v>0.48</c:v>
                </c:pt>
              </c:numCache>
            </c:numRef>
          </c:val>
          <c:smooth val="0"/>
          <c:extLst>
            <c:ext xmlns:c16="http://schemas.microsoft.com/office/drawing/2014/chart" uri="{C3380CC4-5D6E-409C-BE32-E72D297353CC}">
              <c16:uniqueId val="{00000001-E8B2-424C-9DE2-AB3CDAFF36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38.83</c:v>
                </c:pt>
                <c:pt idx="1">
                  <c:v>39.770000000000003</c:v>
                </c:pt>
                <c:pt idx="2">
                  <c:v>39.200000000000003</c:v>
                </c:pt>
                <c:pt idx="3">
                  <c:v>38.520000000000003</c:v>
                </c:pt>
                <c:pt idx="4">
                  <c:v>77.28</c:v>
                </c:pt>
              </c:numCache>
            </c:numRef>
          </c:val>
          <c:extLst>
            <c:ext xmlns:c16="http://schemas.microsoft.com/office/drawing/2014/chart" uri="{C3380CC4-5D6E-409C-BE32-E72D297353CC}">
              <c16:uniqueId val="{00000000-43F8-44F0-AF09-05EE2E4637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59.54</c:v>
                </c:pt>
                <c:pt idx="4">
                  <c:v>59.26</c:v>
                </c:pt>
              </c:numCache>
            </c:numRef>
          </c:val>
          <c:smooth val="0"/>
          <c:extLst>
            <c:ext xmlns:c16="http://schemas.microsoft.com/office/drawing/2014/chart" uri="{C3380CC4-5D6E-409C-BE32-E72D297353CC}">
              <c16:uniqueId val="{00000001-43F8-44F0-AF09-05EE2E4637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91.73</c:v>
                </c:pt>
                <c:pt idx="1">
                  <c:v>90.06</c:v>
                </c:pt>
                <c:pt idx="2">
                  <c:v>90.47</c:v>
                </c:pt>
                <c:pt idx="3">
                  <c:v>90.37</c:v>
                </c:pt>
                <c:pt idx="4">
                  <c:v>89.23</c:v>
                </c:pt>
              </c:numCache>
            </c:numRef>
          </c:val>
          <c:extLst>
            <c:ext xmlns:c16="http://schemas.microsoft.com/office/drawing/2014/chart" uri="{C3380CC4-5D6E-409C-BE32-E72D297353CC}">
              <c16:uniqueId val="{00000000-5C94-4B3B-9238-3CE681A55D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83.93</c:v>
                </c:pt>
                <c:pt idx="4">
                  <c:v>83.84</c:v>
                </c:pt>
              </c:numCache>
            </c:numRef>
          </c:val>
          <c:smooth val="0"/>
          <c:extLst>
            <c:ext xmlns:c16="http://schemas.microsoft.com/office/drawing/2014/chart" uri="{C3380CC4-5D6E-409C-BE32-E72D297353CC}">
              <c16:uniqueId val="{00000001-5C94-4B3B-9238-3CE681A55D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126.49</c:v>
                </c:pt>
                <c:pt idx="1">
                  <c:v>111.4</c:v>
                </c:pt>
                <c:pt idx="2">
                  <c:v>102.82</c:v>
                </c:pt>
                <c:pt idx="3">
                  <c:v>106.74</c:v>
                </c:pt>
                <c:pt idx="4">
                  <c:v>105</c:v>
                </c:pt>
              </c:numCache>
            </c:numRef>
          </c:val>
          <c:extLst>
            <c:ext xmlns:c16="http://schemas.microsoft.com/office/drawing/2014/chart" uri="{C3380CC4-5D6E-409C-BE32-E72D297353CC}">
              <c16:uniqueId val="{00000000-C81B-4D61-8690-B727473C37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108.04</c:v>
                </c:pt>
                <c:pt idx="4">
                  <c:v>107.49</c:v>
                </c:pt>
              </c:numCache>
            </c:numRef>
          </c:val>
          <c:smooth val="0"/>
          <c:extLst>
            <c:ext xmlns:c16="http://schemas.microsoft.com/office/drawing/2014/chart" uri="{C3380CC4-5D6E-409C-BE32-E72D297353CC}">
              <c16:uniqueId val="{00000001-C81B-4D61-8690-B727473C37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55.28</c:v>
                </c:pt>
                <c:pt idx="1">
                  <c:v>40.44</c:v>
                </c:pt>
                <c:pt idx="2">
                  <c:v>37.64</c:v>
                </c:pt>
                <c:pt idx="3">
                  <c:v>39.729999999999997</c:v>
                </c:pt>
                <c:pt idx="4">
                  <c:v>41.52</c:v>
                </c:pt>
              </c:numCache>
            </c:numRef>
          </c:val>
          <c:extLst>
            <c:ext xmlns:c16="http://schemas.microsoft.com/office/drawing/2014/chart" uri="{C3380CC4-5D6E-409C-BE32-E72D297353CC}">
              <c16:uniqueId val="{00000000-E5FF-431C-AD7D-B59C27FA8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50.82</c:v>
                </c:pt>
                <c:pt idx="4">
                  <c:v>51.82</c:v>
                </c:pt>
              </c:numCache>
            </c:numRef>
          </c:val>
          <c:smooth val="0"/>
          <c:extLst>
            <c:ext xmlns:c16="http://schemas.microsoft.com/office/drawing/2014/chart" uri="{C3380CC4-5D6E-409C-BE32-E72D297353CC}">
              <c16:uniqueId val="{00000001-E5FF-431C-AD7D-B59C27FA8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14.75</c:v>
                </c:pt>
                <c:pt idx="1">
                  <c:v>16.8</c:v>
                </c:pt>
                <c:pt idx="2">
                  <c:v>17.28</c:v>
                </c:pt>
                <c:pt idx="3">
                  <c:v>19.440000000000001</c:v>
                </c:pt>
                <c:pt idx="4">
                  <c:v>18.88</c:v>
                </c:pt>
              </c:numCache>
            </c:numRef>
          </c:val>
          <c:extLst>
            <c:ext xmlns:c16="http://schemas.microsoft.com/office/drawing/2014/chart" uri="{C3380CC4-5D6E-409C-BE32-E72D297353CC}">
              <c16:uniqueId val="{00000000-57B3-49EB-809F-B45CC53BF2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21.16</c:v>
                </c:pt>
                <c:pt idx="4">
                  <c:v>22.72</c:v>
                </c:pt>
              </c:numCache>
            </c:numRef>
          </c:val>
          <c:smooth val="0"/>
          <c:extLst>
            <c:ext xmlns:c16="http://schemas.microsoft.com/office/drawing/2014/chart" uri="{C3380CC4-5D6E-409C-BE32-E72D297353CC}">
              <c16:uniqueId val="{00000001-57B3-49EB-809F-B45CC53BF2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12.67</c:v>
                </c:pt>
                <c:pt idx="3" formatCode="#,##0.00;&quot;△&quot;#,##0.00;&quot;-&quot;">
                  <c:v>5.05</c:v>
                </c:pt>
                <c:pt idx="4">
                  <c:v>0</c:v>
                </c:pt>
              </c:numCache>
            </c:numRef>
          </c:val>
          <c:extLst>
            <c:ext xmlns:c16="http://schemas.microsoft.com/office/drawing/2014/chart" uri="{C3380CC4-5D6E-409C-BE32-E72D297353CC}">
              <c16:uniqueId val="{00000000-117C-4D7E-8CCC-4DABE4B198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4.72</c:v>
                </c:pt>
                <c:pt idx="4">
                  <c:v>5.76</c:v>
                </c:pt>
              </c:numCache>
            </c:numRef>
          </c:val>
          <c:smooth val="0"/>
          <c:extLst>
            <c:ext xmlns:c16="http://schemas.microsoft.com/office/drawing/2014/chart" uri="{C3380CC4-5D6E-409C-BE32-E72D297353CC}">
              <c16:uniqueId val="{00000001-117C-4D7E-8CCC-4DABE4B198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189.83</c:v>
                </c:pt>
                <c:pt idx="1">
                  <c:v>272.63</c:v>
                </c:pt>
                <c:pt idx="2">
                  <c:v>940.54</c:v>
                </c:pt>
                <c:pt idx="3">
                  <c:v>1138.3599999999999</c:v>
                </c:pt>
                <c:pt idx="4">
                  <c:v>1296.73</c:v>
                </c:pt>
              </c:numCache>
            </c:numRef>
          </c:val>
          <c:extLst>
            <c:ext xmlns:c16="http://schemas.microsoft.com/office/drawing/2014/chart" uri="{C3380CC4-5D6E-409C-BE32-E72D297353CC}">
              <c16:uniqueId val="{00000000-85B3-4E9C-AE91-43F15E7271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345.94</c:v>
                </c:pt>
                <c:pt idx="4">
                  <c:v>329.7</c:v>
                </c:pt>
              </c:numCache>
            </c:numRef>
          </c:val>
          <c:smooth val="0"/>
          <c:extLst>
            <c:ext xmlns:c16="http://schemas.microsoft.com/office/drawing/2014/chart" uri="{C3380CC4-5D6E-409C-BE32-E72D297353CC}">
              <c16:uniqueId val="{00000001-85B3-4E9C-AE91-43F15E7271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555.22</c:v>
                </c:pt>
                <c:pt idx="1">
                  <c:v>792.75</c:v>
                </c:pt>
                <c:pt idx="2">
                  <c:v>718.46</c:v>
                </c:pt>
                <c:pt idx="3">
                  <c:v>713.3</c:v>
                </c:pt>
                <c:pt idx="4">
                  <c:v>718.5</c:v>
                </c:pt>
              </c:numCache>
            </c:numRef>
          </c:val>
          <c:extLst>
            <c:ext xmlns:c16="http://schemas.microsoft.com/office/drawing/2014/chart" uri="{C3380CC4-5D6E-409C-BE32-E72D297353CC}">
              <c16:uniqueId val="{00000000-2D60-4F89-BC56-AFFB52A7AC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386.61</c:v>
                </c:pt>
                <c:pt idx="4">
                  <c:v>381.56</c:v>
                </c:pt>
              </c:numCache>
            </c:numRef>
          </c:val>
          <c:smooth val="0"/>
          <c:extLst>
            <c:ext xmlns:c16="http://schemas.microsoft.com/office/drawing/2014/chart" uri="{C3380CC4-5D6E-409C-BE32-E72D297353CC}">
              <c16:uniqueId val="{00000001-2D60-4F89-BC56-AFFB52A7AC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120.29</c:v>
                </c:pt>
                <c:pt idx="1">
                  <c:v>93.91</c:v>
                </c:pt>
                <c:pt idx="2">
                  <c:v>95.65</c:v>
                </c:pt>
                <c:pt idx="3">
                  <c:v>103.62</c:v>
                </c:pt>
                <c:pt idx="4">
                  <c:v>100.18</c:v>
                </c:pt>
              </c:numCache>
            </c:numRef>
          </c:val>
          <c:extLst>
            <c:ext xmlns:c16="http://schemas.microsoft.com/office/drawing/2014/chart" uri="{C3380CC4-5D6E-409C-BE32-E72D297353CC}">
              <c16:uniqueId val="{00000000-137B-4CA8-B301-EED2A96F01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93.82</c:v>
                </c:pt>
                <c:pt idx="4">
                  <c:v>95.04</c:v>
                </c:pt>
              </c:numCache>
            </c:numRef>
          </c:val>
          <c:smooth val="0"/>
          <c:extLst>
            <c:ext xmlns:c16="http://schemas.microsoft.com/office/drawing/2014/chart" uri="{C3380CC4-5D6E-409C-BE32-E72D297353CC}">
              <c16:uniqueId val="{00000001-137B-4CA8-B301-EED2A96F01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125.97</c:v>
                </c:pt>
                <c:pt idx="1">
                  <c:v>146.06</c:v>
                </c:pt>
                <c:pt idx="2">
                  <c:v>159.13</c:v>
                </c:pt>
                <c:pt idx="3">
                  <c:v>148.01</c:v>
                </c:pt>
                <c:pt idx="4">
                  <c:v>154.78</c:v>
                </c:pt>
              </c:numCache>
            </c:numRef>
          </c:val>
          <c:extLst>
            <c:ext xmlns:c16="http://schemas.microsoft.com/office/drawing/2014/chart" uri="{C3380CC4-5D6E-409C-BE32-E72D297353CC}">
              <c16:uniqueId val="{00000000-5182-4E08-B38C-E70CEBCA23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178.94</c:v>
                </c:pt>
                <c:pt idx="4">
                  <c:v>180.19</c:v>
                </c:pt>
              </c:numCache>
            </c:numRef>
          </c:val>
          <c:smooth val="0"/>
          <c:extLst>
            <c:ext xmlns:c16="http://schemas.microsoft.com/office/drawing/2014/chart" uri="{C3380CC4-5D6E-409C-BE32-E72D297353CC}">
              <c16:uniqueId val="{00000001-5182-4E08-B38C-E70CEBCA23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AH12" sqref="A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見附市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38584</v>
      </c>
      <c r="AM8" s="65"/>
      <c r="AN8" s="65"/>
      <c r="AO8" s="65"/>
      <c r="AP8" s="65"/>
      <c r="AQ8" s="65"/>
      <c r="AR8" s="65"/>
      <c r="AS8" s="65"/>
      <c r="AT8" s="36">
        <f>データ!$S$6</f>
        <v>77.91</v>
      </c>
      <c r="AU8" s="37"/>
      <c r="AV8" s="37"/>
      <c r="AW8" s="37"/>
      <c r="AX8" s="37"/>
      <c r="AY8" s="37"/>
      <c r="AZ8" s="37"/>
      <c r="BA8" s="37"/>
      <c r="BB8" s="54">
        <f>データ!$T$6</f>
        <v>495.24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66.03</v>
      </c>
      <c r="J10" s="37"/>
      <c r="K10" s="37"/>
      <c r="L10" s="37"/>
      <c r="M10" s="37"/>
      <c r="N10" s="37"/>
      <c r="O10" s="64"/>
      <c r="P10" s="54">
        <f>データ!$P$6</f>
        <v>99.96</v>
      </c>
      <c r="Q10" s="54"/>
      <c r="R10" s="54"/>
      <c r="S10" s="54"/>
      <c r="T10" s="54"/>
      <c r="U10" s="54"/>
      <c r="V10" s="54"/>
      <c r="W10" s="65">
        <f>データ!$Q$6</f>
        <v>2585</v>
      </c>
      <c r="X10" s="65"/>
      <c r="Y10" s="65"/>
      <c r="Z10" s="65"/>
      <c r="AA10" s="65"/>
      <c r="AB10" s="65"/>
      <c r="AC10" s="65"/>
      <c r="AD10" s="2"/>
      <c r="AE10" s="2"/>
      <c r="AF10" s="2"/>
      <c r="AG10" s="2"/>
      <c r="AH10" s="2"/>
      <c r="AI10" s="2"/>
      <c r="AJ10" s="2"/>
      <c r="AK10" s="2"/>
      <c r="AL10" s="65">
        <f>データ!$U$6</f>
        <v>48995</v>
      </c>
      <c r="AM10" s="65"/>
      <c r="AN10" s="65"/>
      <c r="AO10" s="65"/>
      <c r="AP10" s="65"/>
      <c r="AQ10" s="65"/>
      <c r="AR10" s="65"/>
      <c r="AS10" s="65"/>
      <c r="AT10" s="36">
        <f>データ!$V$6</f>
        <v>98.33</v>
      </c>
      <c r="AU10" s="37"/>
      <c r="AV10" s="37"/>
      <c r="AW10" s="37"/>
      <c r="AX10" s="37"/>
      <c r="AY10" s="37"/>
      <c r="AZ10" s="37"/>
      <c r="BA10" s="37"/>
      <c r="BB10" s="54">
        <f>データ!$W$6</f>
        <v>498.27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uH/0Ab3OSJKFQeIityVpjDUyzY7W+CJV/ihlHPFwkSppMTLdMzv+B2d9cG4bmM1fOCWANaD+1OZr3C5Q/Y++w==" saltValue="Pp72Buz1pUy07rn/KrqH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152111</v>
      </c>
      <c r="D6" s="20">
        <f t="shared" si="3"/>
        <v>46</v>
      </c>
      <c r="E6" s="20">
        <f t="shared" si="3"/>
        <v>1</v>
      </c>
      <c r="F6" s="20">
        <f t="shared" si="3"/>
        <v>0</v>
      </c>
      <c r="G6" s="20">
        <f t="shared" si="3"/>
        <v>1</v>
      </c>
      <c r="H6" s="20" t="str">
        <f t="shared" si="3"/>
        <v>新潟県　見附市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66.03</v>
      </c>
      <c r="P6" s="21">
        <f t="shared" si="3"/>
        <v>99.96</v>
      </c>
      <c r="Q6" s="21">
        <f t="shared" si="3"/>
        <v>2585</v>
      </c>
      <c r="R6" s="21">
        <f t="shared" si="3"/>
        <v>38584</v>
      </c>
      <c r="S6" s="21">
        <f t="shared" si="3"/>
        <v>77.91</v>
      </c>
      <c r="T6" s="21">
        <f t="shared" si="3"/>
        <v>495.24</v>
      </c>
      <c r="U6" s="21">
        <f t="shared" si="3"/>
        <v>48995</v>
      </c>
      <c r="V6" s="21">
        <f t="shared" si="3"/>
        <v>98.33</v>
      </c>
      <c r="W6" s="21">
        <f t="shared" si="3"/>
        <v>498.27</v>
      </c>
      <c r="X6" s="22">
        <f>IF(X7="",NA(),X7)</f>
        <v>126.49</v>
      </c>
      <c r="Y6" s="22">
        <f t="shared" ref="Y6:AG6" si="4">IF(Y7="",NA(),Y7)</f>
        <v>111.4</v>
      </c>
      <c r="Z6" s="22">
        <f t="shared" si="4"/>
        <v>102.82</v>
      </c>
      <c r="AA6" s="22">
        <f t="shared" si="4"/>
        <v>106.74</v>
      </c>
      <c r="AB6" s="22">
        <f t="shared" si="4"/>
        <v>105</v>
      </c>
      <c r="AC6" s="22">
        <f t="shared" si="4"/>
        <v>111.17</v>
      </c>
      <c r="AD6" s="22">
        <f t="shared" si="4"/>
        <v>110.91</v>
      </c>
      <c r="AE6" s="22">
        <f t="shared" si="4"/>
        <v>111.49</v>
      </c>
      <c r="AF6" s="22">
        <f t="shared" si="4"/>
        <v>108.04</v>
      </c>
      <c r="AG6" s="22">
        <f t="shared" si="4"/>
        <v>107.49</v>
      </c>
      <c r="AH6" s="21" t="str">
        <f>IF(AH7="","",IF(AH7="-","【-】","【"&amp;SUBSTITUTE(TEXT(AH7,"#,##0.00"),"-","△")&amp;"】"))</f>
        <v>【108.24】</v>
      </c>
      <c r="AI6" s="21">
        <f>IF(AI7="",NA(),AI7)</f>
        <v>0</v>
      </c>
      <c r="AJ6" s="21">
        <f t="shared" ref="AJ6:AR6" si="5">IF(AJ7="",NA(),AJ7)</f>
        <v>0</v>
      </c>
      <c r="AK6" s="22">
        <f t="shared" si="5"/>
        <v>12.67</v>
      </c>
      <c r="AL6" s="22">
        <f t="shared" si="5"/>
        <v>5.05</v>
      </c>
      <c r="AM6" s="21">
        <f t="shared" si="5"/>
        <v>0</v>
      </c>
      <c r="AN6" s="22">
        <f t="shared" si="5"/>
        <v>0.78</v>
      </c>
      <c r="AO6" s="22">
        <f t="shared" si="5"/>
        <v>0.92</v>
      </c>
      <c r="AP6" s="22">
        <f t="shared" si="5"/>
        <v>0.87</v>
      </c>
      <c r="AQ6" s="22">
        <f t="shared" si="5"/>
        <v>4.72</v>
      </c>
      <c r="AR6" s="22">
        <f t="shared" si="5"/>
        <v>5.76</v>
      </c>
      <c r="AS6" s="21" t="str">
        <f>IF(AS7="","",IF(AS7="-","【-】","【"&amp;SUBSTITUTE(TEXT(AS7,"#,##0.00"),"-","△")&amp;"】"))</f>
        <v>【1.50】</v>
      </c>
      <c r="AT6" s="22">
        <f>IF(AT7="",NA(),AT7)</f>
        <v>189.83</v>
      </c>
      <c r="AU6" s="22">
        <f t="shared" ref="AU6:BC6" si="6">IF(AU7="",NA(),AU7)</f>
        <v>272.63</v>
      </c>
      <c r="AV6" s="22">
        <f t="shared" si="6"/>
        <v>940.54</v>
      </c>
      <c r="AW6" s="22">
        <f t="shared" si="6"/>
        <v>1138.3599999999999</v>
      </c>
      <c r="AX6" s="22">
        <f t="shared" si="6"/>
        <v>1296.73</v>
      </c>
      <c r="AY6" s="22">
        <f t="shared" si="6"/>
        <v>360.86</v>
      </c>
      <c r="AZ6" s="22">
        <f t="shared" si="6"/>
        <v>350.79</v>
      </c>
      <c r="BA6" s="22">
        <f t="shared" si="6"/>
        <v>354.57</v>
      </c>
      <c r="BB6" s="22">
        <f t="shared" si="6"/>
        <v>345.94</v>
      </c>
      <c r="BC6" s="22">
        <f t="shared" si="6"/>
        <v>329.7</v>
      </c>
      <c r="BD6" s="21" t="str">
        <f>IF(BD7="","",IF(BD7="-","【-】","【"&amp;SUBSTITUTE(TEXT(BD7,"#,##0.00"),"-","△")&amp;"】"))</f>
        <v>【243.36】</v>
      </c>
      <c r="BE6" s="22">
        <f>IF(BE7="",NA(),BE7)</f>
        <v>555.22</v>
      </c>
      <c r="BF6" s="22">
        <f t="shared" ref="BF6:BN6" si="7">IF(BF7="",NA(),BF7)</f>
        <v>792.75</v>
      </c>
      <c r="BG6" s="22">
        <f t="shared" si="7"/>
        <v>718.46</v>
      </c>
      <c r="BH6" s="22">
        <f t="shared" si="7"/>
        <v>713.3</v>
      </c>
      <c r="BI6" s="22">
        <f t="shared" si="7"/>
        <v>718.5</v>
      </c>
      <c r="BJ6" s="22">
        <f t="shared" si="7"/>
        <v>309.27999999999997</v>
      </c>
      <c r="BK6" s="22">
        <f t="shared" si="7"/>
        <v>322.92</v>
      </c>
      <c r="BL6" s="22">
        <f t="shared" si="7"/>
        <v>303.45999999999998</v>
      </c>
      <c r="BM6" s="22">
        <f t="shared" si="7"/>
        <v>386.61</v>
      </c>
      <c r="BN6" s="22">
        <f t="shared" si="7"/>
        <v>381.56</v>
      </c>
      <c r="BO6" s="21" t="str">
        <f>IF(BO7="","",IF(BO7="-","【-】","【"&amp;SUBSTITUTE(TEXT(BO7,"#,##0.00"),"-","△")&amp;"】"))</f>
        <v>【265.93】</v>
      </c>
      <c r="BP6" s="22">
        <f>IF(BP7="",NA(),BP7)</f>
        <v>120.29</v>
      </c>
      <c r="BQ6" s="22">
        <f t="shared" ref="BQ6:BY6" si="8">IF(BQ7="",NA(),BQ7)</f>
        <v>93.91</v>
      </c>
      <c r="BR6" s="22">
        <f t="shared" si="8"/>
        <v>95.65</v>
      </c>
      <c r="BS6" s="22">
        <f t="shared" si="8"/>
        <v>103.62</v>
      </c>
      <c r="BT6" s="22">
        <f t="shared" si="8"/>
        <v>100.18</v>
      </c>
      <c r="BU6" s="22">
        <f t="shared" si="8"/>
        <v>103.32</v>
      </c>
      <c r="BV6" s="22">
        <f t="shared" si="8"/>
        <v>100.85</v>
      </c>
      <c r="BW6" s="22">
        <f t="shared" si="8"/>
        <v>103.79</v>
      </c>
      <c r="BX6" s="22">
        <f t="shared" si="8"/>
        <v>93.82</v>
      </c>
      <c r="BY6" s="22">
        <f t="shared" si="8"/>
        <v>95.04</v>
      </c>
      <c r="BZ6" s="21" t="str">
        <f>IF(BZ7="","",IF(BZ7="-","【-】","【"&amp;SUBSTITUTE(TEXT(BZ7,"#,##0.00"),"-","△")&amp;"】"))</f>
        <v>【97.82】</v>
      </c>
      <c r="CA6" s="22">
        <f>IF(CA7="",NA(),CA7)</f>
        <v>125.97</v>
      </c>
      <c r="CB6" s="22">
        <f t="shared" ref="CB6:CJ6" si="9">IF(CB7="",NA(),CB7)</f>
        <v>146.06</v>
      </c>
      <c r="CC6" s="22">
        <f t="shared" si="9"/>
        <v>159.13</v>
      </c>
      <c r="CD6" s="22">
        <f t="shared" si="9"/>
        <v>148.01</v>
      </c>
      <c r="CE6" s="22">
        <f t="shared" si="9"/>
        <v>154.78</v>
      </c>
      <c r="CF6" s="22">
        <f t="shared" si="9"/>
        <v>168.56</v>
      </c>
      <c r="CG6" s="22">
        <f t="shared" si="9"/>
        <v>167.1</v>
      </c>
      <c r="CH6" s="22">
        <f t="shared" si="9"/>
        <v>167.86</v>
      </c>
      <c r="CI6" s="22">
        <f t="shared" si="9"/>
        <v>178.94</v>
      </c>
      <c r="CJ6" s="22">
        <f t="shared" si="9"/>
        <v>180.19</v>
      </c>
      <c r="CK6" s="21" t="str">
        <f>IF(CK7="","",IF(CK7="-","【-】","【"&amp;SUBSTITUTE(TEXT(CK7,"#,##0.00"),"-","△")&amp;"】"))</f>
        <v>【177.56】</v>
      </c>
      <c r="CL6" s="22">
        <f>IF(CL7="",NA(),CL7)</f>
        <v>38.83</v>
      </c>
      <c r="CM6" s="22">
        <f t="shared" ref="CM6:CU6" si="10">IF(CM7="",NA(),CM7)</f>
        <v>39.770000000000003</v>
      </c>
      <c r="CN6" s="22">
        <f t="shared" si="10"/>
        <v>39.200000000000003</v>
      </c>
      <c r="CO6" s="22">
        <f t="shared" si="10"/>
        <v>38.520000000000003</v>
      </c>
      <c r="CP6" s="22">
        <f t="shared" si="10"/>
        <v>77.28</v>
      </c>
      <c r="CQ6" s="22">
        <f t="shared" si="10"/>
        <v>59.51</v>
      </c>
      <c r="CR6" s="22">
        <f t="shared" si="10"/>
        <v>59.91</v>
      </c>
      <c r="CS6" s="22">
        <f t="shared" si="10"/>
        <v>59.4</v>
      </c>
      <c r="CT6" s="22">
        <f t="shared" si="10"/>
        <v>59.54</v>
      </c>
      <c r="CU6" s="22">
        <f t="shared" si="10"/>
        <v>59.26</v>
      </c>
      <c r="CV6" s="21" t="str">
        <f>IF(CV7="","",IF(CV7="-","【-】","【"&amp;SUBSTITUTE(TEXT(CV7,"#,##0.00"),"-","△")&amp;"】"))</f>
        <v>【59.81】</v>
      </c>
      <c r="CW6" s="22">
        <f>IF(CW7="",NA(),CW7)</f>
        <v>91.73</v>
      </c>
      <c r="CX6" s="22">
        <f t="shared" ref="CX6:DF6" si="11">IF(CX7="",NA(),CX7)</f>
        <v>90.06</v>
      </c>
      <c r="CY6" s="22">
        <f t="shared" si="11"/>
        <v>90.47</v>
      </c>
      <c r="CZ6" s="22">
        <f t="shared" si="11"/>
        <v>90.37</v>
      </c>
      <c r="DA6" s="22">
        <f t="shared" si="11"/>
        <v>89.23</v>
      </c>
      <c r="DB6" s="22">
        <f t="shared" si="11"/>
        <v>87.08</v>
      </c>
      <c r="DC6" s="22">
        <f t="shared" si="11"/>
        <v>87.26</v>
      </c>
      <c r="DD6" s="22">
        <f t="shared" si="11"/>
        <v>87.57</v>
      </c>
      <c r="DE6" s="22">
        <f t="shared" si="11"/>
        <v>83.93</v>
      </c>
      <c r="DF6" s="22">
        <f t="shared" si="11"/>
        <v>83.84</v>
      </c>
      <c r="DG6" s="21" t="str">
        <f>IF(DG7="","",IF(DG7="-","【-】","【"&amp;SUBSTITUTE(TEXT(DG7,"#,##0.00"),"-","△")&amp;"】"))</f>
        <v>【89.42】</v>
      </c>
      <c r="DH6" s="22">
        <f>IF(DH7="",NA(),DH7)</f>
        <v>55.28</v>
      </c>
      <c r="DI6" s="22">
        <f t="shared" ref="DI6:DQ6" si="12">IF(DI7="",NA(),DI7)</f>
        <v>40.44</v>
      </c>
      <c r="DJ6" s="22">
        <f t="shared" si="12"/>
        <v>37.64</v>
      </c>
      <c r="DK6" s="22">
        <f t="shared" si="12"/>
        <v>39.729999999999997</v>
      </c>
      <c r="DL6" s="22">
        <f t="shared" si="12"/>
        <v>41.52</v>
      </c>
      <c r="DM6" s="22">
        <f t="shared" si="12"/>
        <v>48.55</v>
      </c>
      <c r="DN6" s="22">
        <f t="shared" si="12"/>
        <v>49.2</v>
      </c>
      <c r="DO6" s="22">
        <f t="shared" si="12"/>
        <v>50.01</v>
      </c>
      <c r="DP6" s="22">
        <f t="shared" si="12"/>
        <v>50.82</v>
      </c>
      <c r="DQ6" s="22">
        <f t="shared" si="12"/>
        <v>51.82</v>
      </c>
      <c r="DR6" s="21" t="str">
        <f>IF(DR7="","",IF(DR7="-","【-】","【"&amp;SUBSTITUTE(TEXT(DR7,"#,##0.00"),"-","△")&amp;"】"))</f>
        <v>【52.02】</v>
      </c>
      <c r="DS6" s="22">
        <f>IF(DS7="",NA(),DS7)</f>
        <v>14.75</v>
      </c>
      <c r="DT6" s="22">
        <f t="shared" ref="DT6:EB6" si="13">IF(DT7="",NA(),DT7)</f>
        <v>16.8</v>
      </c>
      <c r="DU6" s="22">
        <f t="shared" si="13"/>
        <v>17.28</v>
      </c>
      <c r="DV6" s="22">
        <f t="shared" si="13"/>
        <v>19.440000000000001</v>
      </c>
      <c r="DW6" s="22">
        <f t="shared" si="13"/>
        <v>18.88</v>
      </c>
      <c r="DX6" s="22">
        <f t="shared" si="13"/>
        <v>17.11</v>
      </c>
      <c r="DY6" s="22">
        <f t="shared" si="13"/>
        <v>18.329999999999998</v>
      </c>
      <c r="DZ6" s="22">
        <f t="shared" si="13"/>
        <v>20.27</v>
      </c>
      <c r="EA6" s="22">
        <f t="shared" si="13"/>
        <v>21.16</v>
      </c>
      <c r="EB6" s="22">
        <f t="shared" si="13"/>
        <v>22.72</v>
      </c>
      <c r="EC6" s="21" t="str">
        <f>IF(EC7="","",IF(EC7="-","【-】","【"&amp;SUBSTITUTE(TEXT(EC7,"#,##0.00"),"-","△")&amp;"】"))</f>
        <v>【25.37】</v>
      </c>
      <c r="ED6" s="22">
        <f>IF(ED7="",NA(),ED7)</f>
        <v>0.66</v>
      </c>
      <c r="EE6" s="22">
        <f t="shared" ref="EE6:EM6" si="14">IF(EE7="",NA(),EE7)</f>
        <v>0.54</v>
      </c>
      <c r="EF6" s="22">
        <f t="shared" si="14"/>
        <v>0.56999999999999995</v>
      </c>
      <c r="EG6" s="22">
        <f t="shared" si="14"/>
        <v>0.36</v>
      </c>
      <c r="EH6" s="22">
        <f t="shared" si="14"/>
        <v>0.52</v>
      </c>
      <c r="EI6" s="22">
        <f t="shared" si="14"/>
        <v>0.63</v>
      </c>
      <c r="EJ6" s="22">
        <f t="shared" si="14"/>
        <v>0.6</v>
      </c>
      <c r="EK6" s="22">
        <f t="shared" si="14"/>
        <v>0.56000000000000005</v>
      </c>
      <c r="EL6" s="22">
        <f t="shared" si="14"/>
        <v>0.48</v>
      </c>
      <c r="EM6" s="22">
        <f t="shared" si="14"/>
        <v>0.48</v>
      </c>
      <c r="EN6" s="21" t="str">
        <f>IF(EN7="","",IF(EN7="-","【-】","【"&amp;SUBSTITUTE(TEXT(EN7,"#,##0.00"),"-","△")&amp;"】"))</f>
        <v>【0.62】</v>
      </c>
    </row>
    <row r="7" spans="1:144" s="23" customFormat="1" x14ac:dyDescent="0.15">
      <c r="A7" s="15"/>
      <c r="B7" s="24">
        <v>2023</v>
      </c>
      <c r="C7" s="24">
        <v>152111</v>
      </c>
      <c r="D7" s="24">
        <v>46</v>
      </c>
      <c r="E7" s="24">
        <v>1</v>
      </c>
      <c r="F7" s="24">
        <v>0</v>
      </c>
      <c r="G7" s="24">
        <v>1</v>
      </c>
      <c r="H7" s="24" t="s">
        <v>93</v>
      </c>
      <c r="I7" s="24" t="s">
        <v>94</v>
      </c>
      <c r="J7" s="24" t="s">
        <v>95</v>
      </c>
      <c r="K7" s="24" t="s">
        <v>96</v>
      </c>
      <c r="L7" s="24" t="s">
        <v>97</v>
      </c>
      <c r="M7" s="24" t="s">
        <v>98</v>
      </c>
      <c r="N7" s="25" t="s">
        <v>99</v>
      </c>
      <c r="O7" s="25">
        <v>66.03</v>
      </c>
      <c r="P7" s="25">
        <v>99.96</v>
      </c>
      <c r="Q7" s="25">
        <v>2585</v>
      </c>
      <c r="R7" s="25">
        <v>38584</v>
      </c>
      <c r="S7" s="25">
        <v>77.91</v>
      </c>
      <c r="T7" s="25">
        <v>495.24</v>
      </c>
      <c r="U7" s="25">
        <v>48995</v>
      </c>
      <c r="V7" s="25">
        <v>98.33</v>
      </c>
      <c r="W7" s="25">
        <v>498.27</v>
      </c>
      <c r="X7" s="25">
        <v>126.49</v>
      </c>
      <c r="Y7" s="25">
        <v>111.4</v>
      </c>
      <c r="Z7" s="25">
        <v>102.82</v>
      </c>
      <c r="AA7" s="25">
        <v>106.74</v>
      </c>
      <c r="AB7" s="25">
        <v>105</v>
      </c>
      <c r="AC7" s="25">
        <v>111.17</v>
      </c>
      <c r="AD7" s="25">
        <v>110.91</v>
      </c>
      <c r="AE7" s="25">
        <v>111.49</v>
      </c>
      <c r="AF7" s="25">
        <v>108.04</v>
      </c>
      <c r="AG7" s="25">
        <v>107.49</v>
      </c>
      <c r="AH7" s="25">
        <v>108.24</v>
      </c>
      <c r="AI7" s="25">
        <v>0</v>
      </c>
      <c r="AJ7" s="25">
        <v>0</v>
      </c>
      <c r="AK7" s="25">
        <v>12.67</v>
      </c>
      <c r="AL7" s="25">
        <v>5.05</v>
      </c>
      <c r="AM7" s="25">
        <v>0</v>
      </c>
      <c r="AN7" s="25">
        <v>0.78</v>
      </c>
      <c r="AO7" s="25">
        <v>0.92</v>
      </c>
      <c r="AP7" s="25">
        <v>0.87</v>
      </c>
      <c r="AQ7" s="25">
        <v>4.72</v>
      </c>
      <c r="AR7" s="25">
        <v>5.76</v>
      </c>
      <c r="AS7" s="25">
        <v>1.5</v>
      </c>
      <c r="AT7" s="25">
        <v>189.83</v>
      </c>
      <c r="AU7" s="25">
        <v>272.63</v>
      </c>
      <c r="AV7" s="25">
        <v>940.54</v>
      </c>
      <c r="AW7" s="25">
        <v>1138.3599999999999</v>
      </c>
      <c r="AX7" s="25">
        <v>1296.73</v>
      </c>
      <c r="AY7" s="25">
        <v>360.86</v>
      </c>
      <c r="AZ7" s="25">
        <v>350.79</v>
      </c>
      <c r="BA7" s="25">
        <v>354.57</v>
      </c>
      <c r="BB7" s="25">
        <v>345.94</v>
      </c>
      <c r="BC7" s="25">
        <v>329.7</v>
      </c>
      <c r="BD7" s="25">
        <v>243.36</v>
      </c>
      <c r="BE7" s="25">
        <v>555.22</v>
      </c>
      <c r="BF7" s="25">
        <v>792.75</v>
      </c>
      <c r="BG7" s="25">
        <v>718.46</v>
      </c>
      <c r="BH7" s="25">
        <v>713.3</v>
      </c>
      <c r="BI7" s="25">
        <v>718.5</v>
      </c>
      <c r="BJ7" s="25">
        <v>309.27999999999997</v>
      </c>
      <c r="BK7" s="25">
        <v>322.92</v>
      </c>
      <c r="BL7" s="25">
        <v>303.45999999999998</v>
      </c>
      <c r="BM7" s="25">
        <v>386.61</v>
      </c>
      <c r="BN7" s="25">
        <v>381.56</v>
      </c>
      <c r="BO7" s="25">
        <v>265.93</v>
      </c>
      <c r="BP7" s="25">
        <v>120.29</v>
      </c>
      <c r="BQ7" s="25">
        <v>93.91</v>
      </c>
      <c r="BR7" s="25">
        <v>95.65</v>
      </c>
      <c r="BS7" s="25">
        <v>103.62</v>
      </c>
      <c r="BT7" s="25">
        <v>100.18</v>
      </c>
      <c r="BU7" s="25">
        <v>103.32</v>
      </c>
      <c r="BV7" s="25">
        <v>100.85</v>
      </c>
      <c r="BW7" s="25">
        <v>103.79</v>
      </c>
      <c r="BX7" s="25">
        <v>93.82</v>
      </c>
      <c r="BY7" s="25">
        <v>95.04</v>
      </c>
      <c r="BZ7" s="25">
        <v>97.82</v>
      </c>
      <c r="CA7" s="25">
        <v>125.97</v>
      </c>
      <c r="CB7" s="25">
        <v>146.06</v>
      </c>
      <c r="CC7" s="25">
        <v>159.13</v>
      </c>
      <c r="CD7" s="25">
        <v>148.01</v>
      </c>
      <c r="CE7" s="25">
        <v>154.78</v>
      </c>
      <c r="CF7" s="25">
        <v>168.56</v>
      </c>
      <c r="CG7" s="25">
        <v>167.1</v>
      </c>
      <c r="CH7" s="25">
        <v>167.86</v>
      </c>
      <c r="CI7" s="25">
        <v>178.94</v>
      </c>
      <c r="CJ7" s="25">
        <v>180.19</v>
      </c>
      <c r="CK7" s="25">
        <v>177.56</v>
      </c>
      <c r="CL7" s="25">
        <v>38.83</v>
      </c>
      <c r="CM7" s="25">
        <v>39.770000000000003</v>
      </c>
      <c r="CN7" s="25">
        <v>39.200000000000003</v>
      </c>
      <c r="CO7" s="25">
        <v>38.520000000000003</v>
      </c>
      <c r="CP7" s="25">
        <v>77.28</v>
      </c>
      <c r="CQ7" s="25">
        <v>59.51</v>
      </c>
      <c r="CR7" s="25">
        <v>59.91</v>
      </c>
      <c r="CS7" s="25">
        <v>59.4</v>
      </c>
      <c r="CT7" s="25">
        <v>59.54</v>
      </c>
      <c r="CU7" s="25">
        <v>59.26</v>
      </c>
      <c r="CV7" s="25">
        <v>59.81</v>
      </c>
      <c r="CW7" s="25">
        <v>91.73</v>
      </c>
      <c r="CX7" s="25">
        <v>90.06</v>
      </c>
      <c r="CY7" s="25">
        <v>90.47</v>
      </c>
      <c r="CZ7" s="25">
        <v>90.37</v>
      </c>
      <c r="DA7" s="25">
        <v>89.23</v>
      </c>
      <c r="DB7" s="25">
        <v>87.08</v>
      </c>
      <c r="DC7" s="25">
        <v>87.26</v>
      </c>
      <c r="DD7" s="25">
        <v>87.57</v>
      </c>
      <c r="DE7" s="25">
        <v>83.93</v>
      </c>
      <c r="DF7" s="25">
        <v>83.84</v>
      </c>
      <c r="DG7" s="25">
        <v>89.42</v>
      </c>
      <c r="DH7" s="25">
        <v>55.28</v>
      </c>
      <c r="DI7" s="25">
        <v>40.44</v>
      </c>
      <c r="DJ7" s="25">
        <v>37.64</v>
      </c>
      <c r="DK7" s="25">
        <v>39.729999999999997</v>
      </c>
      <c r="DL7" s="25">
        <v>41.52</v>
      </c>
      <c r="DM7" s="25">
        <v>48.55</v>
      </c>
      <c r="DN7" s="25">
        <v>49.2</v>
      </c>
      <c r="DO7" s="25">
        <v>50.01</v>
      </c>
      <c r="DP7" s="25">
        <v>50.82</v>
      </c>
      <c r="DQ7" s="25">
        <v>51.82</v>
      </c>
      <c r="DR7" s="25">
        <v>52.02</v>
      </c>
      <c r="DS7" s="25">
        <v>14.75</v>
      </c>
      <c r="DT7" s="25">
        <v>16.8</v>
      </c>
      <c r="DU7" s="25">
        <v>17.28</v>
      </c>
      <c r="DV7" s="25">
        <v>19.440000000000001</v>
      </c>
      <c r="DW7" s="25">
        <v>18.88</v>
      </c>
      <c r="DX7" s="25">
        <v>17.11</v>
      </c>
      <c r="DY7" s="25">
        <v>18.329999999999998</v>
      </c>
      <c r="DZ7" s="25">
        <v>20.27</v>
      </c>
      <c r="EA7" s="25">
        <v>21.16</v>
      </c>
      <c r="EB7" s="25">
        <v>22.72</v>
      </c>
      <c r="EC7" s="25">
        <v>25.37</v>
      </c>
      <c r="ED7" s="25">
        <v>0.66</v>
      </c>
      <c r="EE7" s="25">
        <v>0.54</v>
      </c>
      <c r="EF7" s="25">
        <v>0.56999999999999995</v>
      </c>
      <c r="EG7" s="25">
        <v>0.36</v>
      </c>
      <c r="EH7" s="25">
        <v>0.52</v>
      </c>
      <c r="EI7" s="25">
        <v>0.63</v>
      </c>
      <c r="EJ7" s="25">
        <v>0.6</v>
      </c>
      <c r="EK7" s="25">
        <v>0.56000000000000005</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s-keiei</cp:lastModifiedBy>
  <cp:lastPrinted>2025-01-30T00:51:11Z</cp:lastPrinted>
  <dcterms:modified xsi:type="dcterms:W3CDTF">2025-03-24T00:11:33Z</dcterms:modified>
</cp:coreProperties>
</file>