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svr01\上下水道局\経営\100_水道事業\7012_各種調査\2025（R07）年度_各種調査回答\2025調査（外部）\R080119_公営企業に係る経営比較分析表(令和６年度)の分析等について\回答\"/>
    </mc:Choice>
  </mc:AlternateContent>
  <xr:revisionPtr revIDLastSave="0" documentId="13_ncr:1_{F99C468D-C716-4FE3-AC19-67205579812E}" xr6:coauthVersionLast="47" xr6:coauthVersionMax="47" xr10:uidLastSave="{00000000-0000-0000-0000-000000000000}"/>
  <workbookProtection workbookAlgorithmName="SHA-512" workbookHashValue="/XLEPapXKGq5ZZxruBd/2wHOGUFo0aY54VIkXmDtFBi1hxNxYxnf4J0S8+8JhIZqqyWsi4NjLAn7AyrVhyMK8w==" workbookSaltValue="d3DfsQBZtwy3cUw8PRas2A==" workbookSpinCount="100000" lockStructure="1"/>
  <bookViews>
    <workbookView xWindow="2175" yWindow="165" windowWidth="26550" windowHeight="1527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F85" i="4"/>
  <c r="BB10" i="4"/>
  <c r="AT10" i="4"/>
  <c r="AL10" i="4"/>
  <c r="I10" i="4"/>
  <c r="B10" i="4"/>
  <c r="BB8" i="4"/>
  <c r="AT8" i="4"/>
  <c r="AL8" i="4"/>
  <c r="AD8" i="4"/>
  <c r="W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<sst xmlns="http://schemas.openxmlformats.org/spreadsheetml/2006/main" count="228" uniqueCount="112">
  <si>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</si>
  <si>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</si>
  <si>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</si>
  <si>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</si>
  <si>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</si>
  <si>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</si>
  <si>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</si>
  <si>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</si>
  <si>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</si>
  <si>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</si>
  <si>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</si>
  <si>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</si>
  <si>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</si>
  <si>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</si>
  <si>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</si>
  <si>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</si>
  <si>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</si>
  <si>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</si>
  <si>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</si>
  <si>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</si>
  <si>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</si>
  <si>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</si>
  <si>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</si>
  <si>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</si>
  <si>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</si>
  <si>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</si>
  <si>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</si>
  <si>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</si>
  <si>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</si>
  <si>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</si>
  <si>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</si>
  <si>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</si>
  <si>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</si>
  <si>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</si>
  <si>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</si>
  <si>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</si>
  <si>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</si>
  <si>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</si>
  <si>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</si>
  <si>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</si>
  <si>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</si>
  <si>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</si>
  <si>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</si>
  <si>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</si>
  <si>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</si>
  <si>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</si>
  <si>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</si>
  <si>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</si>
  <si>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</si>
  <si>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</si>
  <si>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</si>
  <si>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</si>
  <si>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</si>
  <si>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</si>
  <si>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</si>
  <si>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</si>
  <si>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</si>
  <si>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</si>
  <si>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</si>
  <si>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</si>
  <si>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</si>
  <si>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</si>
  <si>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</si>
  <si>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</si>
  <si>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</si>
  <si>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</si>
  <si>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</si>
  <si>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</si>
  <si>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</si>
  <si>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</si>
  <si>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</si>
  <si>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</si>
  <si>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</si>
  <si>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</si>
  <si>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</si>
  <si>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</si>
  <si>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</si>
  <si>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</si>
  <si>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</si>
  <si>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</si>
  <si>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</si>
  <si>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</si>
  <si>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</si>
  <si>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</si>
  <si>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</si>
  <si>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</si>
  <si>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</si>
  <si>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</si>
  <si>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</si>
  <si>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</si>
  <si>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</si>
  <si>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</si>
  <si>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見附市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</si>
  <si>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</si>
  <si>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</si>
  <si>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</si>
  <si>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</si>
  <si>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</si>
  <si>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</si>
  <si>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</si>
  <si>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</si>
  <si>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</si>
  <si>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</si>
  <si>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</si>
  <si>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</si>
  <si>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</si>
  <si>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</si>
  <si>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</si>
  <si>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</si>
  <si>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①浄水場の更新事業とその関連工事により、資産の老朽化度合は類似団体平均値より低くなっている。
②管路経年化率は類似団体平均値より低くなっている。今後も管路の更新を適切に進めていく必要がある。
③管路更新率は類似団体平均値より高くなっている。他工事と調整をしながら、今後も計画的に老朽管更新事業を進めていく必要がある。</t>
    <rPh sb="48" eb="54">
      <t>カンロケイネンカリツ</t>
    </rPh>
    <rPh sb="72" eb="74">
      <t>コンゴ</t>
    </rPh>
    <rPh sb="97" eb="102">
      <t>カンロコウシンリツ</t>
    </rPh>
    <rPh sb="112" eb="113">
      <t>タカ</t>
    </rPh>
    <rPh sb="132" eb="134">
      <t>コンゴ</t>
    </rPh>
    <phoneticPr fontId="4"/>
  </si>
  <si>
    <r>
      <rPr>
        <sz val="11"/>
        <color rgb="FFFF0000"/>
        <rFont val="ＭＳ ゴシック"/>
        <family val="3"/>
        <charset val="128"/>
      </rPr>
      <t>①経常収支比率は類似団体平均を下回っている。経常経費の縮減に努める必要がある。</t>
    </r>
    <r>
      <rPr>
        <sz val="11"/>
        <color theme="1"/>
        <rFont val="ＭＳ ゴシック"/>
        <family val="3"/>
        <charset val="128"/>
      </rPr>
      <t xml:space="preserve">
</t>
    </r>
    <r>
      <rPr>
        <sz val="11"/>
        <color rgb="FFFF0000"/>
        <rFont val="ＭＳ ゴシック"/>
        <family val="3"/>
        <charset val="128"/>
      </rPr>
      <t>②累積欠損金比率の増加は、R3年度旧浄水場の用途廃止に伴う固定資産除却費等の一時的な増加が要因である。R5年度の経常利益により累積欠損金は解消した。</t>
    </r>
    <r>
      <rPr>
        <sz val="11"/>
        <color theme="1"/>
        <rFont val="ＭＳ ゴシック"/>
        <family val="3"/>
        <charset val="128"/>
      </rPr>
      <t xml:space="preserve">
</t>
    </r>
    <r>
      <rPr>
        <sz val="11"/>
        <color rgb="FFFF0000"/>
        <rFont val="ＭＳ ゴシック"/>
        <family val="3"/>
        <charset val="128"/>
      </rPr>
      <t>③流動比率は、類似団体平均を上回っており健全性が高い状態である。</t>
    </r>
    <r>
      <rPr>
        <sz val="11"/>
        <rFont val="ＭＳ ゴシック"/>
        <family val="3"/>
        <charset val="128"/>
      </rPr>
      <t xml:space="preserve">
</t>
    </r>
    <r>
      <rPr>
        <sz val="11"/>
        <color rgb="FFFF0000"/>
        <rFont val="ＭＳ ゴシック"/>
        <family val="3"/>
        <charset val="128"/>
      </rPr>
      <t>④浄水場更新事業で企業債を借り入れたため、企業債残高対給水収益比率が類似団体平均より高くなっている。
⑤修繕費等の増加により料金回収率が低下している。コスト削減を図りつつ、料金改定による収入確保が必要である。
⑥修繕費等の増加により、給水原価が増加した。</t>
    </r>
    <r>
      <rPr>
        <sz val="11"/>
        <rFont val="ＭＳ ゴシック"/>
        <family val="3"/>
        <charset val="128"/>
      </rPr>
      <t xml:space="preserve">
</t>
    </r>
    <r>
      <rPr>
        <sz val="11"/>
        <color rgb="FFFF0000"/>
        <rFont val="ＭＳ ゴシック"/>
        <family val="3"/>
        <charset val="128"/>
      </rPr>
      <t>⑦浄水場の更新（新施設の建設）にあたり、近年の水需要に合わせてダウンサイジングしたため、R5年度から施設利用率が上昇している。</t>
    </r>
    <r>
      <rPr>
        <sz val="11"/>
        <rFont val="ＭＳ ゴシック"/>
        <family val="3"/>
        <charset val="128"/>
      </rPr>
      <t xml:space="preserve">
</t>
    </r>
    <r>
      <rPr>
        <sz val="11"/>
        <color rgb="FFFF0000"/>
        <rFont val="ＭＳ ゴシック"/>
        <family val="3"/>
        <charset val="128"/>
      </rPr>
      <t xml:space="preserve">⑧有収率は、減少傾向にあるものの類似団体平均を上回っており、適切な管路維持により高い水準を維持している。
</t>
    </r>
    <r>
      <rPr>
        <sz val="11"/>
        <rFont val="ＭＳ ゴシック"/>
        <family val="3"/>
        <charset val="128"/>
      </rPr>
      <t xml:space="preserve">
</t>
    </r>
    <rPh sb="8" eb="10">
      <t>ルイジ</t>
    </rPh>
    <rPh sb="10" eb="12">
      <t>ダンタイ</t>
    </rPh>
    <rPh sb="12" eb="14">
      <t>ヘイキン</t>
    </rPh>
    <rPh sb="15" eb="17">
      <t>シタマワ</t>
    </rPh>
    <rPh sb="22" eb="24">
      <t>ケイジョウ</t>
    </rPh>
    <rPh sb="27" eb="29">
      <t>シュクゲン</t>
    </rPh>
    <rPh sb="30" eb="31">
      <t>ツト</t>
    </rPh>
    <rPh sb="33" eb="35">
      <t>ヒツヨウ</t>
    </rPh>
    <rPh sb="76" eb="77">
      <t>トウ</t>
    </rPh>
    <rPh sb="93" eb="95">
      <t>ネンド</t>
    </rPh>
    <rPh sb="96" eb="98">
      <t>ケイジョウ</t>
    </rPh>
    <rPh sb="98" eb="100">
      <t>リエキ</t>
    </rPh>
    <rPh sb="103" eb="107">
      <t>ルイセキケッソン</t>
    </rPh>
    <rPh sb="107" eb="108">
      <t>キン</t>
    </rPh>
    <rPh sb="109" eb="111">
      <t>カイショウ</t>
    </rPh>
    <rPh sb="116" eb="118">
      <t>リュウドウ</t>
    </rPh>
    <rPh sb="118" eb="120">
      <t>ヒリツ</t>
    </rPh>
    <rPh sb="169" eb="174">
      <t>キギョウサイザンダカ</t>
    </rPh>
    <rPh sb="174" eb="175">
      <t>タイ</t>
    </rPh>
    <rPh sb="175" eb="181">
      <t>キュウスイシュウエキヒリツ</t>
    </rPh>
    <rPh sb="210" eb="212">
      <t>リョウキン</t>
    </rPh>
    <rPh sb="212" eb="215">
      <t>カイシュウリツ</t>
    </rPh>
    <rPh sb="216" eb="218">
      <t>テイカ</t>
    </rPh>
    <rPh sb="226" eb="228">
      <t>サクゲン</t>
    </rPh>
    <rPh sb="229" eb="230">
      <t>ハカ</t>
    </rPh>
    <rPh sb="234" eb="238">
      <t>リョウキンカイテイ</t>
    </rPh>
    <rPh sb="241" eb="245">
      <t>シュウニュウカクホ</t>
    </rPh>
    <rPh sb="246" eb="248">
      <t>ヒツヨウ</t>
    </rPh>
    <rPh sb="265" eb="267">
      <t>キュウスイ</t>
    </rPh>
    <rPh sb="267" eb="269">
      <t>ゲンカ</t>
    </rPh>
    <rPh sb="270" eb="272">
      <t>ゾウカ</t>
    </rPh>
    <rPh sb="296" eb="298">
      <t>キンネン</t>
    </rPh>
    <rPh sb="299" eb="302">
      <t>ミズジュヨウ</t>
    </rPh>
    <rPh sb="303" eb="304">
      <t>ア</t>
    </rPh>
    <rPh sb="322" eb="324">
      <t>ネンド</t>
    </rPh>
    <rPh sb="332" eb="334">
      <t>ジョウショウ</t>
    </rPh>
    <rPh sb="346" eb="350">
      <t>ゲンショウケイコウ</t>
    </rPh>
    <phoneticPr fontId="4"/>
  </si>
  <si>
    <t>　収入面では、給水人口の減少と節水機器の普及により、料金収入は減少傾向となっている。
　支出面では、浄水場更新事業による減価償却費や運転管理委託の費用が増加している。また、施設の老朽化に伴う更新工事の増加や、物価高騰による全体的な支出の増が見込まれる。
　収支の悪化が見込まれるため、経営改善に努める必要がある。収入の改善について、令和7年3月改定の水道事業経営戦略により、料金改定のシミュレーションを行った。</t>
    <rPh sb="1" eb="3">
      <t>シュウニュウ</t>
    </rPh>
    <rPh sb="3" eb="4">
      <t>メン</t>
    </rPh>
    <rPh sb="7" eb="9">
      <t>キュウスイ</t>
    </rPh>
    <rPh sb="9" eb="11">
      <t>ジンコウ</t>
    </rPh>
    <rPh sb="12" eb="14">
      <t>ゲンショウ</t>
    </rPh>
    <rPh sb="33" eb="35">
      <t>ケイコウ</t>
    </rPh>
    <rPh sb="44" eb="46">
      <t>シシュツ</t>
    </rPh>
    <rPh sb="46" eb="47">
      <t>メン</t>
    </rPh>
    <rPh sb="50" eb="53">
      <t>ジョウスイジョウ</t>
    </rPh>
    <rPh sb="53" eb="55">
      <t>コウシン</t>
    </rPh>
    <rPh sb="55" eb="57">
      <t>ジギョウ</t>
    </rPh>
    <rPh sb="60" eb="62">
      <t>ゲンカ</t>
    </rPh>
    <rPh sb="62" eb="64">
      <t>ショウキャク</t>
    </rPh>
    <rPh sb="64" eb="65">
      <t>ヒ</t>
    </rPh>
    <rPh sb="66" eb="68">
      <t>ウンテン</t>
    </rPh>
    <rPh sb="68" eb="70">
      <t>カンリ</t>
    </rPh>
    <rPh sb="70" eb="72">
      <t>イタク</t>
    </rPh>
    <rPh sb="73" eb="75">
      <t>ヒヨウ</t>
    </rPh>
    <rPh sb="76" eb="78">
      <t>ゾウカ</t>
    </rPh>
    <rPh sb="86" eb="88">
      <t>シセツ</t>
    </rPh>
    <rPh sb="89" eb="92">
      <t>ロウキュウカ</t>
    </rPh>
    <rPh sb="93" eb="94">
      <t>トモナ</t>
    </rPh>
    <rPh sb="95" eb="99">
      <t>コウシンコウジ</t>
    </rPh>
    <rPh sb="100" eb="102">
      <t>ゾウカ</t>
    </rPh>
    <rPh sb="104" eb="108">
      <t>ブッカコウトウ</t>
    </rPh>
    <rPh sb="111" eb="114">
      <t>ゼンタイテキ</t>
    </rPh>
    <rPh sb="115" eb="117">
      <t>シシュツ</t>
    </rPh>
    <rPh sb="118" eb="119">
      <t>ゾウ</t>
    </rPh>
    <rPh sb="120" eb="122">
      <t>ミコ</t>
    </rPh>
    <rPh sb="128" eb="130">
      <t>シュウシ</t>
    </rPh>
    <rPh sb="131" eb="133">
      <t>アッカ</t>
    </rPh>
    <rPh sb="134" eb="136">
      <t>ミコ</t>
    </rPh>
    <rPh sb="142" eb="144">
      <t>ケイエイ</t>
    </rPh>
    <rPh sb="144" eb="146">
      <t>カイゼン</t>
    </rPh>
    <rPh sb="147" eb="148">
      <t>ツト</t>
    </rPh>
    <rPh sb="150" eb="152">
      <t>ヒツヨウ</t>
    </rPh>
    <rPh sb="156" eb="158">
      <t>シュウニュウ</t>
    </rPh>
    <rPh sb="159" eb="161">
      <t>カイゼン</t>
    </rPh>
    <rPh sb="166" eb="168">
      <t>レイワ</t>
    </rPh>
    <rPh sb="169" eb="170">
      <t>ネン</t>
    </rPh>
    <rPh sb="171" eb="172">
      <t>ガツ</t>
    </rPh>
    <rPh sb="172" eb="174">
      <t>カイテイ</t>
    </rPh>
    <rPh sb="175" eb="183">
      <t>スイドウジギョウケイエイセンリャク</t>
    </rPh>
    <rPh sb="187" eb="191">
      <t>リョウキンカイテイ</t>
    </rPh>
    <rPh sb="201" eb="20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</si>
</sst>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0.56999999999999995</c:v>
                </c:pt>
                <c:pt idx="2">
                  <c:v>0.36</c:v>
                </c:pt>
                <c:pt idx="3">
                  <c:v>0.52</c:v>
                </c:pt>
                <c:pt idx="4">
                  <c:v>0.61</c:v>
                </c:pt>
              </c:numCache>
            </c:numRef>
          </c:val>
          <c:extLst>
            <c:ext xmlns:c16="http://schemas.microsoft.com/office/drawing/2014/chart" uri="{C3380CC4-5D6E-409C-BE32-E72D297353CC}">
              <c16:uniqueId val="{00000000-9033-471F-BD45-DC4DD3EBDE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0.48</c:v>
                </c:pt>
                <c:pt idx="3">
                  <c:v>0.48</c:v>
                </c:pt>
                <c:pt idx="4">
                  <c:v>0.46</c:v>
                </c:pt>
              </c:numCache>
            </c:numRef>
          </c:val>
          <c:smooth val="0"/>
          <c:extLst>
            <c:ext xmlns:c16="http://schemas.microsoft.com/office/drawing/2014/chart" uri="{C3380CC4-5D6E-409C-BE32-E72D297353CC}">
              <c16:uniqueId val="{00000001-9033-471F-BD45-DC4DD3EBDE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39.770000000000003</c:v>
                </c:pt>
                <c:pt idx="1">
                  <c:v>39.200000000000003</c:v>
                </c:pt>
                <c:pt idx="2">
                  <c:v>38.520000000000003</c:v>
                </c:pt>
                <c:pt idx="3">
                  <c:v>77.28</c:v>
                </c:pt>
                <c:pt idx="4">
                  <c:v>78.16</c:v>
                </c:pt>
              </c:numCache>
            </c:numRef>
          </c:val>
          <c:extLst>
            <c:ext xmlns:c16="http://schemas.microsoft.com/office/drawing/2014/chart" uri="{C3380CC4-5D6E-409C-BE32-E72D297353CC}">
              <c16:uniqueId val="{00000000-3966-4CE0-BAB6-A5C3566E89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59.54</c:v>
                </c:pt>
                <c:pt idx="3">
                  <c:v>59.26</c:v>
                </c:pt>
                <c:pt idx="4">
                  <c:v>60.44</c:v>
                </c:pt>
              </c:numCache>
            </c:numRef>
          </c:val>
          <c:smooth val="0"/>
          <c:extLst>
            <c:ext xmlns:c16="http://schemas.microsoft.com/office/drawing/2014/chart" uri="{C3380CC4-5D6E-409C-BE32-E72D297353CC}">
              <c16:uniqueId val="{00000001-3966-4CE0-BAB6-A5C3566E89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90.06</c:v>
                </c:pt>
                <c:pt idx="1">
                  <c:v>90.47</c:v>
                </c:pt>
                <c:pt idx="2">
                  <c:v>90.37</c:v>
                </c:pt>
                <c:pt idx="3">
                  <c:v>89.23</c:v>
                </c:pt>
                <c:pt idx="4">
                  <c:v>87.69</c:v>
                </c:pt>
              </c:numCache>
            </c:numRef>
          </c:val>
          <c:extLst>
            <c:ext xmlns:c16="http://schemas.microsoft.com/office/drawing/2014/chart" uri="{C3380CC4-5D6E-409C-BE32-E72D297353CC}">
              <c16:uniqueId val="{00000000-EE69-43AD-933C-1841AF4AD3B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83.93</c:v>
                </c:pt>
                <c:pt idx="3">
                  <c:v>83.84</c:v>
                </c:pt>
                <c:pt idx="4">
                  <c:v>83.39</c:v>
                </c:pt>
              </c:numCache>
            </c:numRef>
          </c:val>
          <c:smooth val="0"/>
          <c:extLst>
            <c:ext xmlns:c16="http://schemas.microsoft.com/office/drawing/2014/chart" uri="{C3380CC4-5D6E-409C-BE32-E72D297353CC}">
              <c16:uniqueId val="{00000001-EE69-43AD-933C-1841AF4AD3B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111.4</c:v>
                </c:pt>
                <c:pt idx="1">
                  <c:v>102.82</c:v>
                </c:pt>
                <c:pt idx="2">
                  <c:v>106.74</c:v>
                </c:pt>
                <c:pt idx="3">
                  <c:v>105</c:v>
                </c:pt>
                <c:pt idx="4">
                  <c:v>96.81</c:v>
                </c:pt>
              </c:numCache>
            </c:numRef>
          </c:val>
          <c:extLst>
            <c:ext xmlns:c16="http://schemas.microsoft.com/office/drawing/2014/chart" uri="{C3380CC4-5D6E-409C-BE32-E72D297353CC}">
              <c16:uniqueId val="{00000000-A7EC-45EE-BA65-346032B0623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108.04</c:v>
                </c:pt>
                <c:pt idx="3">
                  <c:v>107.49</c:v>
                </c:pt>
                <c:pt idx="4">
                  <c:v>107.15</c:v>
                </c:pt>
              </c:numCache>
            </c:numRef>
          </c:val>
          <c:smooth val="0"/>
          <c:extLst>
            <c:ext xmlns:c16="http://schemas.microsoft.com/office/drawing/2014/chart" uri="{C3380CC4-5D6E-409C-BE32-E72D297353CC}">
              <c16:uniqueId val="{00000001-A7EC-45EE-BA65-346032B0623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40.44</c:v>
                </c:pt>
                <c:pt idx="1">
                  <c:v>37.64</c:v>
                </c:pt>
                <c:pt idx="2">
                  <c:v>39.729999999999997</c:v>
                </c:pt>
                <c:pt idx="3">
                  <c:v>41.52</c:v>
                </c:pt>
                <c:pt idx="4">
                  <c:v>43.18</c:v>
                </c:pt>
              </c:numCache>
            </c:numRef>
          </c:val>
          <c:extLst>
            <c:ext xmlns:c16="http://schemas.microsoft.com/office/drawing/2014/chart" uri="{C3380CC4-5D6E-409C-BE32-E72D297353CC}">
              <c16:uniqueId val="{00000000-0C09-4285-BF28-A04E4D5BB0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50.82</c:v>
                </c:pt>
                <c:pt idx="3">
                  <c:v>51.82</c:v>
                </c:pt>
                <c:pt idx="4">
                  <c:v>52.53</c:v>
                </c:pt>
              </c:numCache>
            </c:numRef>
          </c:val>
          <c:smooth val="0"/>
          <c:extLst>
            <c:ext xmlns:c16="http://schemas.microsoft.com/office/drawing/2014/chart" uri="{C3380CC4-5D6E-409C-BE32-E72D297353CC}">
              <c16:uniqueId val="{00000001-0C09-4285-BF28-A04E4D5BB0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16.8</c:v>
                </c:pt>
                <c:pt idx="1">
                  <c:v>17.28</c:v>
                </c:pt>
                <c:pt idx="2">
                  <c:v>19.440000000000001</c:v>
                </c:pt>
                <c:pt idx="3">
                  <c:v>18.88</c:v>
                </c:pt>
                <c:pt idx="4">
                  <c:v>19.47</c:v>
                </c:pt>
              </c:numCache>
            </c:numRef>
          </c:val>
          <c:extLst>
            <c:ext xmlns:c16="http://schemas.microsoft.com/office/drawing/2014/chart" uri="{C3380CC4-5D6E-409C-BE32-E72D297353CC}">
              <c16:uniqueId val="{00000000-8195-460F-9197-5E0EF6CEB0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21.16</c:v>
                </c:pt>
                <c:pt idx="3">
                  <c:v>22.72</c:v>
                </c:pt>
                <c:pt idx="4">
                  <c:v>24.16</c:v>
                </c:pt>
              </c:numCache>
            </c:numRef>
          </c:val>
          <c:smooth val="0"/>
          <c:extLst>
            <c:ext xmlns:c16="http://schemas.microsoft.com/office/drawing/2014/chart" uri="{C3380CC4-5D6E-409C-BE32-E72D297353CC}">
              <c16:uniqueId val="{00000001-8195-460F-9197-5E0EF6CEB0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12.67</c:v>
                </c:pt>
                <c:pt idx="2">
                  <c:v>5.05</c:v>
                </c:pt>
                <c:pt idx="3" formatCode="#,##0.00;&quot;△&quot;#,##0.00">
                  <c:v>0</c:v>
                </c:pt>
                <c:pt idx="4" formatCode="#,##0.00;&quot;△&quot;#,##0.00">
                  <c:v>0</c:v>
                </c:pt>
              </c:numCache>
            </c:numRef>
          </c:val>
          <c:extLst>
            <c:ext xmlns:c16="http://schemas.microsoft.com/office/drawing/2014/chart" uri="{C3380CC4-5D6E-409C-BE32-E72D297353CC}">
              <c16:uniqueId val="{00000000-5B2C-459E-88D4-E147A90AC2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4.72</c:v>
                </c:pt>
                <c:pt idx="3">
                  <c:v>5.76</c:v>
                </c:pt>
                <c:pt idx="4">
                  <c:v>4.74</c:v>
                </c:pt>
              </c:numCache>
            </c:numRef>
          </c:val>
          <c:smooth val="0"/>
          <c:extLst>
            <c:ext xmlns:c16="http://schemas.microsoft.com/office/drawing/2014/chart" uri="{C3380CC4-5D6E-409C-BE32-E72D297353CC}">
              <c16:uniqueId val="{00000001-5B2C-459E-88D4-E147A90AC2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272.63</c:v>
                </c:pt>
                <c:pt idx="1">
                  <c:v>940.54</c:v>
                </c:pt>
                <c:pt idx="2">
                  <c:v>1138.3599999999999</c:v>
                </c:pt>
                <c:pt idx="3">
                  <c:v>1296.73</c:v>
                </c:pt>
                <c:pt idx="4">
                  <c:v>785.36</c:v>
                </c:pt>
              </c:numCache>
            </c:numRef>
          </c:val>
          <c:extLst>
            <c:ext xmlns:c16="http://schemas.microsoft.com/office/drawing/2014/chart" uri="{C3380CC4-5D6E-409C-BE32-E72D297353CC}">
              <c16:uniqueId val="{00000000-34AA-4F82-A3C1-7582A97CC64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345.94</c:v>
                </c:pt>
                <c:pt idx="3">
                  <c:v>329.7</c:v>
                </c:pt>
                <c:pt idx="4">
                  <c:v>319.99</c:v>
                </c:pt>
              </c:numCache>
            </c:numRef>
          </c:val>
          <c:smooth val="0"/>
          <c:extLst>
            <c:ext xmlns:c16="http://schemas.microsoft.com/office/drawing/2014/chart" uri="{C3380CC4-5D6E-409C-BE32-E72D297353CC}">
              <c16:uniqueId val="{00000001-34AA-4F82-A3C1-7582A97CC64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792.75</c:v>
                </c:pt>
                <c:pt idx="1">
                  <c:v>718.46</c:v>
                </c:pt>
                <c:pt idx="2">
                  <c:v>713.3</c:v>
                </c:pt>
                <c:pt idx="3">
                  <c:v>718.5</c:v>
                </c:pt>
                <c:pt idx="4">
                  <c:v>721.23</c:v>
                </c:pt>
              </c:numCache>
            </c:numRef>
          </c:val>
          <c:extLst>
            <c:ext xmlns:c16="http://schemas.microsoft.com/office/drawing/2014/chart" uri="{C3380CC4-5D6E-409C-BE32-E72D297353CC}">
              <c16:uniqueId val="{00000000-D0D3-4C08-8557-5A4A970C9F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386.61</c:v>
                </c:pt>
                <c:pt idx="3">
                  <c:v>381.56</c:v>
                </c:pt>
                <c:pt idx="4">
                  <c:v>365.55</c:v>
                </c:pt>
              </c:numCache>
            </c:numRef>
          </c:val>
          <c:smooth val="0"/>
          <c:extLst>
            <c:ext xmlns:c16="http://schemas.microsoft.com/office/drawing/2014/chart" uri="{C3380CC4-5D6E-409C-BE32-E72D297353CC}">
              <c16:uniqueId val="{00000001-D0D3-4C08-8557-5A4A970C9F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93.91</c:v>
                </c:pt>
                <c:pt idx="1">
                  <c:v>95.65</c:v>
                </c:pt>
                <c:pt idx="2">
                  <c:v>103.62</c:v>
                </c:pt>
                <c:pt idx="3">
                  <c:v>100.18</c:v>
                </c:pt>
                <c:pt idx="4">
                  <c:v>91.02</c:v>
                </c:pt>
              </c:numCache>
            </c:numRef>
          </c:val>
          <c:extLst>
            <c:ext xmlns:c16="http://schemas.microsoft.com/office/drawing/2014/chart" uri="{C3380CC4-5D6E-409C-BE32-E72D297353CC}">
              <c16:uniqueId val="{00000000-E171-430E-8B9F-8939E8749B2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93.82</c:v>
                </c:pt>
                <c:pt idx="3">
                  <c:v>95.04</c:v>
                </c:pt>
                <c:pt idx="4">
                  <c:v>95.42</c:v>
                </c:pt>
              </c:numCache>
            </c:numRef>
          </c:val>
          <c:smooth val="0"/>
          <c:extLst>
            <c:ext xmlns:c16="http://schemas.microsoft.com/office/drawing/2014/chart" uri="{C3380CC4-5D6E-409C-BE32-E72D297353CC}">
              <c16:uniqueId val="{00000001-E171-430E-8B9F-8939E8749B2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146.06</c:v>
                </c:pt>
                <c:pt idx="1">
                  <c:v>159.13</c:v>
                </c:pt>
                <c:pt idx="2">
                  <c:v>148.01</c:v>
                </c:pt>
                <c:pt idx="3">
                  <c:v>154.78</c:v>
                </c:pt>
                <c:pt idx="4">
                  <c:v>170.73</c:v>
                </c:pt>
              </c:numCache>
            </c:numRef>
          </c:val>
          <c:extLst>
            <c:ext xmlns:c16="http://schemas.microsoft.com/office/drawing/2014/chart" uri="{C3380CC4-5D6E-409C-BE32-E72D297353CC}">
              <c16:uniqueId val="{00000000-F768-4365-B5DF-C805E030CB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178.94</c:v>
                </c:pt>
                <c:pt idx="3">
                  <c:v>180.19</c:v>
                </c:pt>
                <c:pt idx="4">
                  <c:v>184.25</c:v>
                </c:pt>
              </c:numCache>
            </c:numRef>
          </c:val>
          <c:smooth val="0"/>
          <c:extLst>
            <c:ext xmlns:c16="http://schemas.microsoft.com/office/drawing/2014/chart" uri="{C3380CC4-5D6E-409C-BE32-E72D297353CC}">
              <c16:uniqueId val="{00000001-F768-4365-B5DF-C805E030CB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M86" sqref="BM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新潟県　見附市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38061</v>
      </c>
      <c r="AM8" s="44"/>
      <c r="AN8" s="44"/>
      <c r="AO8" s="44"/>
      <c r="AP8" s="44"/>
      <c r="AQ8" s="44"/>
      <c r="AR8" s="44"/>
      <c r="AS8" s="44"/>
      <c r="AT8" s="45">
        <f>データ!$S$6</f>
        <v>77.91</v>
      </c>
      <c r="AU8" s="46"/>
      <c r="AV8" s="46"/>
      <c r="AW8" s="46"/>
      <c r="AX8" s="46"/>
      <c r="AY8" s="46"/>
      <c r="AZ8" s="46"/>
      <c r="BA8" s="46"/>
      <c r="BB8" s="47">
        <f>データ!$T$6</f>
        <v>488.53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65.19</v>
      </c>
      <c r="J10" s="46"/>
      <c r="K10" s="46"/>
      <c r="L10" s="46"/>
      <c r="M10" s="46"/>
      <c r="N10" s="46"/>
      <c r="O10" s="81"/>
      <c r="P10" s="47">
        <f>データ!$P$6</f>
        <v>99.96</v>
      </c>
      <c r="Q10" s="47"/>
      <c r="R10" s="47"/>
      <c r="S10" s="47"/>
      <c r="T10" s="47"/>
      <c r="U10" s="47"/>
      <c r="V10" s="47"/>
      <c r="W10" s="44">
        <f>データ!$Q$6</f>
        <v>2585</v>
      </c>
      <c r="X10" s="44"/>
      <c r="Y10" s="44"/>
      <c r="Z10" s="44"/>
      <c r="AA10" s="44"/>
      <c r="AB10" s="44"/>
      <c r="AC10" s="44"/>
      <c r="AD10" s="2"/>
      <c r="AE10" s="2"/>
      <c r="AF10" s="2"/>
      <c r="AG10" s="2"/>
      <c r="AH10" s="2"/>
      <c r="AI10" s="2"/>
      <c r="AJ10" s="2"/>
      <c r="AK10" s="2"/>
      <c r="AL10" s="44">
        <f>データ!$U$6</f>
        <v>48173</v>
      </c>
      <c r="AM10" s="44"/>
      <c r="AN10" s="44"/>
      <c r="AO10" s="44"/>
      <c r="AP10" s="44"/>
      <c r="AQ10" s="44"/>
      <c r="AR10" s="44"/>
      <c r="AS10" s="44"/>
      <c r="AT10" s="45">
        <f>データ!$V$6</f>
        <v>98.33</v>
      </c>
      <c r="AU10" s="46"/>
      <c r="AV10" s="46"/>
      <c r="AW10" s="46"/>
      <c r="AX10" s="46"/>
      <c r="AY10" s="46"/>
      <c r="AZ10" s="46"/>
      <c r="BA10" s="46"/>
      <c r="BB10" s="47">
        <f>データ!$W$6</f>
        <v>489.91</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9"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9"/>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9"/>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9"/>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9"/>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9"/>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9"/>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9"/>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9"/>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9"/>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9"/>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9"/>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9"/>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9"/>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9"/>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9"/>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9"/>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9"/>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9"/>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9"/>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9"/>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9"/>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9"/>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9"/>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9"/>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9"/>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9"/>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9"/>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9"/>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9"/>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9"/>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9"/>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9"/>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9"/>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9"/>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9"/>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9"/>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9"/>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9"/>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9"/>
      <c r="BM59" s="57"/>
      <c r="BN59" s="57"/>
      <c r="BO59" s="57"/>
      <c r="BP59" s="57"/>
      <c r="BQ59" s="57"/>
      <c r="BR59" s="57"/>
      <c r="BS59" s="57"/>
      <c r="BT59" s="57"/>
      <c r="BU59" s="57"/>
      <c r="BV59" s="57"/>
      <c r="BW59" s="57"/>
      <c r="BX59" s="57"/>
      <c r="BY59" s="57"/>
      <c r="BZ59" s="58"/>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9"/>
      <c r="BM60" s="57"/>
      <c r="BN60" s="57"/>
      <c r="BO60" s="57"/>
      <c r="BP60" s="57"/>
      <c r="BQ60" s="57"/>
      <c r="BR60" s="57"/>
      <c r="BS60" s="57"/>
      <c r="BT60" s="57"/>
      <c r="BU60" s="57"/>
      <c r="BV60" s="57"/>
      <c r="BW60" s="57"/>
      <c r="BX60" s="57"/>
      <c r="BY60" s="57"/>
      <c r="BZ60" s="58"/>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9"/>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9"/>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2nBu79S7vQBNhr5of/LBjuffHYrB5R2UZXNwYomYx4v/MTEOgoeajP/UPL89YkM8kkVHRSTMPwP1J0lIhKpCUA==" saltValue="wi5D6rW5wL9arZucgMjy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152111</v>
      </c>
      <c r="D6" s="20">
        <f t="shared" si="3"/>
        <v>46</v>
      </c>
      <c r="E6" s="20">
        <f t="shared" si="3"/>
        <v>1</v>
      </c>
      <c r="F6" s="20">
        <f t="shared" si="3"/>
        <v>0</v>
      </c>
      <c r="G6" s="20">
        <f t="shared" si="3"/>
        <v>1</v>
      </c>
      <c r="H6" s="20" t="str">
        <f t="shared" si="3"/>
        <v>新潟県　見附市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65.19</v>
      </c>
      <c r="P6" s="21">
        <f t="shared" si="3"/>
        <v>99.96</v>
      </c>
      <c r="Q6" s="21">
        <f t="shared" si="3"/>
        <v>2585</v>
      </c>
      <c r="R6" s="21">
        <f t="shared" si="3"/>
        <v>38061</v>
      </c>
      <c r="S6" s="21">
        <f t="shared" si="3"/>
        <v>77.91</v>
      </c>
      <c r="T6" s="21">
        <f t="shared" si="3"/>
        <v>488.53</v>
      </c>
      <c r="U6" s="21">
        <f t="shared" si="3"/>
        <v>48173</v>
      </c>
      <c r="V6" s="21">
        <f t="shared" si="3"/>
        <v>98.33</v>
      </c>
      <c r="W6" s="21">
        <f t="shared" si="3"/>
        <v>489.91</v>
      </c>
      <c r="X6" s="22">
        <f>IF(X7="",NA(),X7)</f>
        <v>111.4</v>
      </c>
      <c r="Y6" s="22">
        <f t="shared" ref="Y6:AG6" si="4">IF(Y7="",NA(),Y7)</f>
        <v>102.82</v>
      </c>
      <c r="Z6" s="22">
        <f t="shared" si="4"/>
        <v>106.74</v>
      </c>
      <c r="AA6" s="22">
        <f t="shared" si="4"/>
        <v>105</v>
      </c>
      <c r="AB6" s="22">
        <f t="shared" si="4"/>
        <v>96.81</v>
      </c>
      <c r="AC6" s="22">
        <f t="shared" si="4"/>
        <v>110.91</v>
      </c>
      <c r="AD6" s="22">
        <f t="shared" si="4"/>
        <v>111.49</v>
      </c>
      <c r="AE6" s="22">
        <f t="shared" si="4"/>
        <v>108.04</v>
      </c>
      <c r="AF6" s="22">
        <f t="shared" si="4"/>
        <v>107.49</v>
      </c>
      <c r="AG6" s="22">
        <f t="shared" si="4"/>
        <v>107.15</v>
      </c>
      <c r="AH6" s="21" t="str">
        <f>IF(AH7="","",IF(AH7="-","【-】","【"&amp;SUBSTITUTE(TEXT(AH7,"#,##0.00"),"-","△")&amp;"】"))</f>
        <v>【107.26】</v>
      </c>
      <c r="AI6" s="21">
        <f>IF(AI7="",NA(),AI7)</f>
        <v>0</v>
      </c>
      <c r="AJ6" s="22">
        <f t="shared" ref="AJ6:AR6" si="5">IF(AJ7="",NA(),AJ7)</f>
        <v>12.67</v>
      </c>
      <c r="AK6" s="22">
        <f t="shared" si="5"/>
        <v>5.05</v>
      </c>
      <c r="AL6" s="21">
        <f t="shared" si="5"/>
        <v>0</v>
      </c>
      <c r="AM6" s="21">
        <f t="shared" si="5"/>
        <v>0</v>
      </c>
      <c r="AN6" s="22">
        <f t="shared" si="5"/>
        <v>0.92</v>
      </c>
      <c r="AO6" s="22">
        <f t="shared" si="5"/>
        <v>0.87</v>
      </c>
      <c r="AP6" s="22">
        <f t="shared" si="5"/>
        <v>4.72</v>
      </c>
      <c r="AQ6" s="22">
        <f t="shared" si="5"/>
        <v>5.76</v>
      </c>
      <c r="AR6" s="22">
        <f t="shared" si="5"/>
        <v>4.74</v>
      </c>
      <c r="AS6" s="21" t="str">
        <f>IF(AS7="","",IF(AS7="-","【-】","【"&amp;SUBSTITUTE(TEXT(AS7,"#,##0.00"),"-","△")&amp;"】"))</f>
        <v>【1.61】</v>
      </c>
      <c r="AT6" s="22">
        <f>IF(AT7="",NA(),AT7)</f>
        <v>272.63</v>
      </c>
      <c r="AU6" s="22">
        <f t="shared" ref="AU6:BC6" si="6">IF(AU7="",NA(),AU7)</f>
        <v>940.54</v>
      </c>
      <c r="AV6" s="22">
        <f t="shared" si="6"/>
        <v>1138.3599999999999</v>
      </c>
      <c r="AW6" s="22">
        <f t="shared" si="6"/>
        <v>1296.73</v>
      </c>
      <c r="AX6" s="22">
        <f t="shared" si="6"/>
        <v>785.36</v>
      </c>
      <c r="AY6" s="22">
        <f t="shared" si="6"/>
        <v>350.79</v>
      </c>
      <c r="AZ6" s="22">
        <f t="shared" si="6"/>
        <v>354.57</v>
      </c>
      <c r="BA6" s="22">
        <f t="shared" si="6"/>
        <v>345.94</v>
      </c>
      <c r="BB6" s="22">
        <f t="shared" si="6"/>
        <v>329.7</v>
      </c>
      <c r="BC6" s="22">
        <f t="shared" si="6"/>
        <v>319.99</v>
      </c>
      <c r="BD6" s="21" t="str">
        <f>IF(BD7="","",IF(BD7="-","【-】","【"&amp;SUBSTITUTE(TEXT(BD7,"#,##0.00"),"-","△")&amp;"】"))</f>
        <v>【239.69】</v>
      </c>
      <c r="BE6" s="22">
        <f>IF(BE7="",NA(),BE7)</f>
        <v>792.75</v>
      </c>
      <c r="BF6" s="22">
        <f t="shared" ref="BF6:BN6" si="7">IF(BF7="",NA(),BF7)</f>
        <v>718.46</v>
      </c>
      <c r="BG6" s="22">
        <f t="shared" si="7"/>
        <v>713.3</v>
      </c>
      <c r="BH6" s="22">
        <f t="shared" si="7"/>
        <v>718.5</v>
      </c>
      <c r="BI6" s="22">
        <f t="shared" si="7"/>
        <v>721.23</v>
      </c>
      <c r="BJ6" s="22">
        <f t="shared" si="7"/>
        <v>322.92</v>
      </c>
      <c r="BK6" s="22">
        <f t="shared" si="7"/>
        <v>303.45999999999998</v>
      </c>
      <c r="BL6" s="22">
        <f t="shared" si="7"/>
        <v>386.61</v>
      </c>
      <c r="BM6" s="22">
        <f t="shared" si="7"/>
        <v>381.56</v>
      </c>
      <c r="BN6" s="22">
        <f t="shared" si="7"/>
        <v>365.55</v>
      </c>
      <c r="BO6" s="21" t="str">
        <f>IF(BO7="","",IF(BO7="-","【-】","【"&amp;SUBSTITUTE(TEXT(BO7,"#,##0.00"),"-","△")&amp;"】"))</f>
        <v>【264.86】</v>
      </c>
      <c r="BP6" s="22">
        <f>IF(BP7="",NA(),BP7)</f>
        <v>93.91</v>
      </c>
      <c r="BQ6" s="22">
        <f t="shared" ref="BQ6:BY6" si="8">IF(BQ7="",NA(),BQ7)</f>
        <v>95.65</v>
      </c>
      <c r="BR6" s="22">
        <f t="shared" si="8"/>
        <v>103.62</v>
      </c>
      <c r="BS6" s="22">
        <f t="shared" si="8"/>
        <v>100.18</v>
      </c>
      <c r="BT6" s="22">
        <f t="shared" si="8"/>
        <v>91.02</v>
      </c>
      <c r="BU6" s="22">
        <f t="shared" si="8"/>
        <v>100.85</v>
      </c>
      <c r="BV6" s="22">
        <f t="shared" si="8"/>
        <v>103.79</v>
      </c>
      <c r="BW6" s="22">
        <f t="shared" si="8"/>
        <v>93.82</v>
      </c>
      <c r="BX6" s="22">
        <f t="shared" si="8"/>
        <v>95.04</v>
      </c>
      <c r="BY6" s="22">
        <f t="shared" si="8"/>
        <v>95.42</v>
      </c>
      <c r="BZ6" s="21" t="str">
        <f>IF(BZ7="","",IF(BZ7="-","【-】","【"&amp;SUBSTITUTE(TEXT(BZ7,"#,##0.00"),"-","△")&amp;"】"))</f>
        <v>【97.59】</v>
      </c>
      <c r="CA6" s="22">
        <f>IF(CA7="",NA(),CA7)</f>
        <v>146.06</v>
      </c>
      <c r="CB6" s="22">
        <f t="shared" ref="CB6:CJ6" si="9">IF(CB7="",NA(),CB7)</f>
        <v>159.13</v>
      </c>
      <c r="CC6" s="22">
        <f t="shared" si="9"/>
        <v>148.01</v>
      </c>
      <c r="CD6" s="22">
        <f t="shared" si="9"/>
        <v>154.78</v>
      </c>
      <c r="CE6" s="22">
        <f t="shared" si="9"/>
        <v>170.73</v>
      </c>
      <c r="CF6" s="22">
        <f t="shared" si="9"/>
        <v>167.1</v>
      </c>
      <c r="CG6" s="22">
        <f t="shared" si="9"/>
        <v>167.86</v>
      </c>
      <c r="CH6" s="22">
        <f t="shared" si="9"/>
        <v>178.94</v>
      </c>
      <c r="CI6" s="22">
        <f t="shared" si="9"/>
        <v>180.19</v>
      </c>
      <c r="CJ6" s="22">
        <f t="shared" si="9"/>
        <v>184.25</v>
      </c>
      <c r="CK6" s="21" t="str">
        <f>IF(CK7="","",IF(CK7="-","【-】","【"&amp;SUBSTITUTE(TEXT(CK7,"#,##0.00"),"-","△")&amp;"】"))</f>
        <v>【181.66】</v>
      </c>
      <c r="CL6" s="22">
        <f>IF(CL7="",NA(),CL7)</f>
        <v>39.770000000000003</v>
      </c>
      <c r="CM6" s="22">
        <f t="shared" ref="CM6:CU6" si="10">IF(CM7="",NA(),CM7)</f>
        <v>39.200000000000003</v>
      </c>
      <c r="CN6" s="22">
        <f t="shared" si="10"/>
        <v>38.520000000000003</v>
      </c>
      <c r="CO6" s="22">
        <f t="shared" si="10"/>
        <v>77.28</v>
      </c>
      <c r="CP6" s="22">
        <f t="shared" si="10"/>
        <v>78.16</v>
      </c>
      <c r="CQ6" s="22">
        <f t="shared" si="10"/>
        <v>59.91</v>
      </c>
      <c r="CR6" s="22">
        <f t="shared" si="10"/>
        <v>59.4</v>
      </c>
      <c r="CS6" s="22">
        <f t="shared" si="10"/>
        <v>59.54</v>
      </c>
      <c r="CT6" s="22">
        <f t="shared" si="10"/>
        <v>59.26</v>
      </c>
      <c r="CU6" s="22">
        <f t="shared" si="10"/>
        <v>60.44</v>
      </c>
      <c r="CV6" s="21" t="str">
        <f>IF(CV7="","",IF(CV7="-","【-】","【"&amp;SUBSTITUTE(TEXT(CV7,"#,##0.00"),"-","△")&amp;"】"))</f>
        <v>【60.21】</v>
      </c>
      <c r="CW6" s="22">
        <f>IF(CW7="",NA(),CW7)</f>
        <v>90.06</v>
      </c>
      <c r="CX6" s="22">
        <f t="shared" ref="CX6:DF6" si="11">IF(CX7="",NA(),CX7)</f>
        <v>90.47</v>
      </c>
      <c r="CY6" s="22">
        <f t="shared" si="11"/>
        <v>90.37</v>
      </c>
      <c r="CZ6" s="22">
        <f t="shared" si="11"/>
        <v>89.23</v>
      </c>
      <c r="DA6" s="22">
        <f t="shared" si="11"/>
        <v>87.69</v>
      </c>
      <c r="DB6" s="22">
        <f t="shared" si="11"/>
        <v>87.26</v>
      </c>
      <c r="DC6" s="22">
        <f t="shared" si="11"/>
        <v>87.57</v>
      </c>
      <c r="DD6" s="22">
        <f t="shared" si="11"/>
        <v>83.93</v>
      </c>
      <c r="DE6" s="22">
        <f t="shared" si="11"/>
        <v>83.84</v>
      </c>
      <c r="DF6" s="22">
        <f t="shared" si="11"/>
        <v>83.39</v>
      </c>
      <c r="DG6" s="21" t="str">
        <f>IF(DG7="","",IF(DG7="-","【-】","【"&amp;SUBSTITUTE(TEXT(DG7,"#,##0.00"),"-","△")&amp;"】"))</f>
        <v>【89.21】</v>
      </c>
      <c r="DH6" s="22">
        <f>IF(DH7="",NA(),DH7)</f>
        <v>40.44</v>
      </c>
      <c r="DI6" s="22">
        <f t="shared" ref="DI6:DQ6" si="12">IF(DI7="",NA(),DI7)</f>
        <v>37.64</v>
      </c>
      <c r="DJ6" s="22">
        <f t="shared" si="12"/>
        <v>39.729999999999997</v>
      </c>
      <c r="DK6" s="22">
        <f t="shared" si="12"/>
        <v>41.52</v>
      </c>
      <c r="DL6" s="22">
        <f t="shared" si="12"/>
        <v>43.18</v>
      </c>
      <c r="DM6" s="22">
        <f t="shared" si="12"/>
        <v>49.2</v>
      </c>
      <c r="DN6" s="22">
        <f t="shared" si="12"/>
        <v>50.01</v>
      </c>
      <c r="DO6" s="22">
        <f t="shared" si="12"/>
        <v>50.82</v>
      </c>
      <c r="DP6" s="22">
        <f t="shared" si="12"/>
        <v>51.82</v>
      </c>
      <c r="DQ6" s="22">
        <f t="shared" si="12"/>
        <v>52.53</v>
      </c>
      <c r="DR6" s="21" t="str">
        <f>IF(DR7="","",IF(DR7="-","【-】","【"&amp;SUBSTITUTE(TEXT(DR7,"#,##0.00"),"-","△")&amp;"】"))</f>
        <v>【52.41】</v>
      </c>
      <c r="DS6" s="22">
        <f>IF(DS7="",NA(),DS7)</f>
        <v>16.8</v>
      </c>
      <c r="DT6" s="22">
        <f t="shared" ref="DT6:EB6" si="13">IF(DT7="",NA(),DT7)</f>
        <v>17.28</v>
      </c>
      <c r="DU6" s="22">
        <f t="shared" si="13"/>
        <v>19.440000000000001</v>
      </c>
      <c r="DV6" s="22">
        <f t="shared" si="13"/>
        <v>18.88</v>
      </c>
      <c r="DW6" s="22">
        <f t="shared" si="13"/>
        <v>19.47</v>
      </c>
      <c r="DX6" s="22">
        <f t="shared" si="13"/>
        <v>18.329999999999998</v>
      </c>
      <c r="DY6" s="22">
        <f t="shared" si="13"/>
        <v>20.27</v>
      </c>
      <c r="DZ6" s="22">
        <f t="shared" si="13"/>
        <v>21.16</v>
      </c>
      <c r="EA6" s="22">
        <f t="shared" si="13"/>
        <v>22.72</v>
      </c>
      <c r="EB6" s="22">
        <f t="shared" si="13"/>
        <v>24.16</v>
      </c>
      <c r="EC6" s="21" t="str">
        <f>IF(EC7="","",IF(EC7="-","【-】","【"&amp;SUBSTITUTE(TEXT(EC7,"#,##0.00"),"-","△")&amp;"】"))</f>
        <v>【26.78】</v>
      </c>
      <c r="ED6" s="22">
        <f>IF(ED7="",NA(),ED7)</f>
        <v>0.54</v>
      </c>
      <c r="EE6" s="22">
        <f t="shared" ref="EE6:EM6" si="14">IF(EE7="",NA(),EE7)</f>
        <v>0.56999999999999995</v>
      </c>
      <c r="EF6" s="22">
        <f t="shared" si="14"/>
        <v>0.36</v>
      </c>
      <c r="EG6" s="22">
        <f t="shared" si="14"/>
        <v>0.52</v>
      </c>
      <c r="EH6" s="22">
        <f t="shared" si="14"/>
        <v>0.61</v>
      </c>
      <c r="EI6" s="22">
        <f t="shared" si="14"/>
        <v>0.6</v>
      </c>
      <c r="EJ6" s="22">
        <f t="shared" si="14"/>
        <v>0.56000000000000005</v>
      </c>
      <c r="EK6" s="22">
        <f t="shared" si="14"/>
        <v>0.48</v>
      </c>
      <c r="EL6" s="22">
        <f t="shared" si="14"/>
        <v>0.48</v>
      </c>
      <c r="EM6" s="22">
        <f t="shared" si="14"/>
        <v>0.46</v>
      </c>
      <c r="EN6" s="21" t="str">
        <f>IF(EN7="","",IF(EN7="-","【-】","【"&amp;SUBSTITUTE(TEXT(EN7,"#,##0.00"),"-","△")&amp;"】"))</f>
        <v>【0.59】</v>
      </c>
    </row>
    <row r="7" spans="1:144" s="23" customFormat="1" x14ac:dyDescent="0.15">
      <c r="A7" s="15"/>
      <c r="B7" s="24">
        <v>2024</v>
      </c>
      <c r="C7" s="24">
        <v>152111</v>
      </c>
      <c r="D7" s="24">
        <v>46</v>
      </c>
      <c r="E7" s="24">
        <v>1</v>
      </c>
      <c r="F7" s="24">
        <v>0</v>
      </c>
      <c r="G7" s="24">
        <v>1</v>
      </c>
      <c r="H7" s="24" t="s">
        <v>92</v>
      </c>
      <c r="I7" s="24" t="s">
        <v>93</v>
      </c>
      <c r="J7" s="24" t="s">
        <v>94</v>
      </c>
      <c r="K7" s="24" t="s">
        <v>95</v>
      </c>
      <c r="L7" s="24" t="s">
        <v>96</v>
      </c>
      <c r="M7" s="24" t="s">
        <v>97</v>
      </c>
      <c r="N7" s="25" t="s">
        <v>98</v>
      </c>
      <c r="O7" s="25">
        <v>65.19</v>
      </c>
      <c r="P7" s="25">
        <v>99.96</v>
      </c>
      <c r="Q7" s="25">
        <v>2585</v>
      </c>
      <c r="R7" s="25">
        <v>38061</v>
      </c>
      <c r="S7" s="25">
        <v>77.91</v>
      </c>
      <c r="T7" s="25">
        <v>488.53</v>
      </c>
      <c r="U7" s="25">
        <v>48173</v>
      </c>
      <c r="V7" s="25">
        <v>98.33</v>
      </c>
      <c r="W7" s="25">
        <v>489.91</v>
      </c>
      <c r="X7" s="25">
        <v>111.4</v>
      </c>
      <c r="Y7" s="25">
        <v>102.82</v>
      </c>
      <c r="Z7" s="25">
        <v>106.74</v>
      </c>
      <c r="AA7" s="25">
        <v>105</v>
      </c>
      <c r="AB7" s="25">
        <v>96.81</v>
      </c>
      <c r="AC7" s="25">
        <v>110.91</v>
      </c>
      <c r="AD7" s="25">
        <v>111.49</v>
      </c>
      <c r="AE7" s="25">
        <v>108.04</v>
      </c>
      <c r="AF7" s="25">
        <v>107.49</v>
      </c>
      <c r="AG7" s="25">
        <v>107.15</v>
      </c>
      <c r="AH7" s="25">
        <v>107.26</v>
      </c>
      <c r="AI7" s="25">
        <v>0</v>
      </c>
      <c r="AJ7" s="25">
        <v>12.67</v>
      </c>
      <c r="AK7" s="25">
        <v>5.05</v>
      </c>
      <c r="AL7" s="25">
        <v>0</v>
      </c>
      <c r="AM7" s="25">
        <v>0</v>
      </c>
      <c r="AN7" s="25">
        <v>0.92</v>
      </c>
      <c r="AO7" s="25">
        <v>0.87</v>
      </c>
      <c r="AP7" s="25">
        <v>4.72</v>
      </c>
      <c r="AQ7" s="25">
        <v>5.76</v>
      </c>
      <c r="AR7" s="25">
        <v>4.74</v>
      </c>
      <c r="AS7" s="25">
        <v>1.61</v>
      </c>
      <c r="AT7" s="25">
        <v>272.63</v>
      </c>
      <c r="AU7" s="25">
        <v>940.54</v>
      </c>
      <c r="AV7" s="25">
        <v>1138.3599999999999</v>
      </c>
      <c r="AW7" s="25">
        <v>1296.73</v>
      </c>
      <c r="AX7" s="25">
        <v>785.36</v>
      </c>
      <c r="AY7" s="25">
        <v>350.79</v>
      </c>
      <c r="AZ7" s="25">
        <v>354.57</v>
      </c>
      <c r="BA7" s="25">
        <v>345.94</v>
      </c>
      <c r="BB7" s="25">
        <v>329.7</v>
      </c>
      <c r="BC7" s="25">
        <v>319.99</v>
      </c>
      <c r="BD7" s="25">
        <v>239.69</v>
      </c>
      <c r="BE7" s="25">
        <v>792.75</v>
      </c>
      <c r="BF7" s="25">
        <v>718.46</v>
      </c>
      <c r="BG7" s="25">
        <v>713.3</v>
      </c>
      <c r="BH7" s="25">
        <v>718.5</v>
      </c>
      <c r="BI7" s="25">
        <v>721.23</v>
      </c>
      <c r="BJ7" s="25">
        <v>322.92</v>
      </c>
      <c r="BK7" s="25">
        <v>303.45999999999998</v>
      </c>
      <c r="BL7" s="25">
        <v>386.61</v>
      </c>
      <c r="BM7" s="25">
        <v>381.56</v>
      </c>
      <c r="BN7" s="25">
        <v>365.55</v>
      </c>
      <c r="BO7" s="25">
        <v>264.86</v>
      </c>
      <c r="BP7" s="25">
        <v>93.91</v>
      </c>
      <c r="BQ7" s="25">
        <v>95.65</v>
      </c>
      <c r="BR7" s="25">
        <v>103.62</v>
      </c>
      <c r="BS7" s="25">
        <v>100.18</v>
      </c>
      <c r="BT7" s="25">
        <v>91.02</v>
      </c>
      <c r="BU7" s="25">
        <v>100.85</v>
      </c>
      <c r="BV7" s="25">
        <v>103.79</v>
      </c>
      <c r="BW7" s="25">
        <v>93.82</v>
      </c>
      <c r="BX7" s="25">
        <v>95.04</v>
      </c>
      <c r="BY7" s="25">
        <v>95.42</v>
      </c>
      <c r="BZ7" s="25">
        <v>97.59</v>
      </c>
      <c r="CA7" s="25">
        <v>146.06</v>
      </c>
      <c r="CB7" s="25">
        <v>159.13</v>
      </c>
      <c r="CC7" s="25">
        <v>148.01</v>
      </c>
      <c r="CD7" s="25">
        <v>154.78</v>
      </c>
      <c r="CE7" s="25">
        <v>170.73</v>
      </c>
      <c r="CF7" s="25">
        <v>167.1</v>
      </c>
      <c r="CG7" s="25">
        <v>167.86</v>
      </c>
      <c r="CH7" s="25">
        <v>178.94</v>
      </c>
      <c r="CI7" s="25">
        <v>180.19</v>
      </c>
      <c r="CJ7" s="25">
        <v>184.25</v>
      </c>
      <c r="CK7" s="25">
        <v>181.66</v>
      </c>
      <c r="CL7" s="25">
        <v>39.770000000000003</v>
      </c>
      <c r="CM7" s="25">
        <v>39.200000000000003</v>
      </c>
      <c r="CN7" s="25">
        <v>38.520000000000003</v>
      </c>
      <c r="CO7" s="25">
        <v>77.28</v>
      </c>
      <c r="CP7" s="25">
        <v>78.16</v>
      </c>
      <c r="CQ7" s="25">
        <v>59.91</v>
      </c>
      <c r="CR7" s="25">
        <v>59.4</v>
      </c>
      <c r="CS7" s="25">
        <v>59.54</v>
      </c>
      <c r="CT7" s="25">
        <v>59.26</v>
      </c>
      <c r="CU7" s="25">
        <v>60.44</v>
      </c>
      <c r="CV7" s="25">
        <v>60.21</v>
      </c>
      <c r="CW7" s="25">
        <v>90.06</v>
      </c>
      <c r="CX7" s="25">
        <v>90.47</v>
      </c>
      <c r="CY7" s="25">
        <v>90.37</v>
      </c>
      <c r="CZ7" s="25">
        <v>89.23</v>
      </c>
      <c r="DA7" s="25">
        <v>87.69</v>
      </c>
      <c r="DB7" s="25">
        <v>87.26</v>
      </c>
      <c r="DC7" s="25">
        <v>87.57</v>
      </c>
      <c r="DD7" s="25">
        <v>83.93</v>
      </c>
      <c r="DE7" s="25">
        <v>83.84</v>
      </c>
      <c r="DF7" s="25">
        <v>83.39</v>
      </c>
      <c r="DG7" s="25">
        <v>89.21</v>
      </c>
      <c r="DH7" s="25">
        <v>40.44</v>
      </c>
      <c r="DI7" s="25">
        <v>37.64</v>
      </c>
      <c r="DJ7" s="25">
        <v>39.729999999999997</v>
      </c>
      <c r="DK7" s="25">
        <v>41.52</v>
      </c>
      <c r="DL7" s="25">
        <v>43.18</v>
      </c>
      <c r="DM7" s="25">
        <v>49.2</v>
      </c>
      <c r="DN7" s="25">
        <v>50.01</v>
      </c>
      <c r="DO7" s="25">
        <v>50.82</v>
      </c>
      <c r="DP7" s="25">
        <v>51.82</v>
      </c>
      <c r="DQ7" s="25">
        <v>52.53</v>
      </c>
      <c r="DR7" s="25">
        <v>52.41</v>
      </c>
      <c r="DS7" s="25">
        <v>16.8</v>
      </c>
      <c r="DT7" s="25">
        <v>17.28</v>
      </c>
      <c r="DU7" s="25">
        <v>19.440000000000001</v>
      </c>
      <c r="DV7" s="25">
        <v>18.88</v>
      </c>
      <c r="DW7" s="25">
        <v>19.47</v>
      </c>
      <c r="DX7" s="25">
        <v>18.329999999999998</v>
      </c>
      <c r="DY7" s="25">
        <v>20.27</v>
      </c>
      <c r="DZ7" s="25">
        <v>21.16</v>
      </c>
      <c r="EA7" s="25">
        <v>22.72</v>
      </c>
      <c r="EB7" s="25">
        <v>24.16</v>
      </c>
      <c r="EC7" s="25">
        <v>26.78</v>
      </c>
      <c r="ED7" s="25">
        <v>0.54</v>
      </c>
      <c r="EE7" s="25">
        <v>0.56999999999999995</v>
      </c>
      <c r="EF7" s="25">
        <v>0.36</v>
      </c>
      <c r="EG7" s="25">
        <v>0.52</v>
      </c>
      <c r="EH7" s="25">
        <v>0.61</v>
      </c>
      <c r="EI7" s="25">
        <v>0.6</v>
      </c>
      <c r="EJ7" s="25">
        <v>0.56000000000000005</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s-keiei</cp:lastModifiedBy>
  <dcterms:modified xsi:type="dcterms:W3CDTF">2026-01-21T02:02:27Z</dcterms:modified>
</cp:coreProperties>
</file>