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Y:\192 由井\見附市\02.契約後\60.作業用\20260311　注記・附属明細\附属明細\"/>
    </mc:Choice>
  </mc:AlternateContent>
  <xr:revisionPtr revIDLastSave="0" documentId="13_ncr:1_{B27319DC-E1D9-47FB-80BC-A4E5E741729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有形固定資産の明細" sheetId="15" r:id="rId1"/>
    <sheet name="有形固定資産に係る行政目的別の明細" sheetId="16" r:id="rId2"/>
    <sheet name="投資及び出資金の明細" sheetId="1" r:id="rId3"/>
    <sheet name="基金の明細" sheetId="2" r:id="rId4"/>
    <sheet name="【該当なし】貸付金の明細" sheetId="3" r:id="rId5"/>
    <sheet name="長期延滞債権の明細" sheetId="4" r:id="rId6"/>
    <sheet name="未収金の明細" sheetId="5" r:id="rId7"/>
    <sheet name="地方債等（借入先別）の明細" sheetId="6" r:id="rId8"/>
    <sheet name="地方債等（利率別）の明細" sheetId="7" r:id="rId9"/>
    <sheet name="地方債等（返済期間別）の明細" sheetId="8" r:id="rId10"/>
    <sheet name="【該当なし】特定の契約条項が付された地方債等の概要" sheetId="9" r:id="rId11"/>
    <sheet name="引当金の明細" sheetId="10" r:id="rId12"/>
    <sheet name="補助金等の明細" sheetId="11" r:id="rId13"/>
    <sheet name="財源の明細" sheetId="12" r:id="rId14"/>
    <sheet name="財源情報の明細" sheetId="14" r:id="rId15"/>
    <sheet name="資金の明細" sheetId="13" r:id="rId16"/>
  </sheets>
  <externalReferences>
    <externalReference r:id="rId17"/>
  </externalReferences>
  <definedNames>
    <definedName name="_xlnm.Print_Titles" localSheetId="1">有形固定資産に係る行政目的別の明細!$1:$5</definedName>
    <definedName name="_xlnm.Print_Titles" localSheetId="0">有形固定資産の明細!$1:$5</definedName>
    <definedName name="まとめ_会計名称">[1]財源の明細用まとめ!$F$4:$Y$4</definedName>
    <definedName name="まとめ一覧">[1]財源の明細用まとめ!$C$2:$Y$38</definedName>
    <definedName name="まとめ税収等">[1]財源の明細用まとめ!$E$5:$E$29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B12" i="14" l="1"/>
  <c r="F12" i="14"/>
  <c r="E9" i="14"/>
  <c r="E10" i="14" l="1"/>
  <c r="D8" i="14" l="1"/>
  <c r="E8" i="14" s="1"/>
  <c r="E12" i="14" s="1"/>
  <c r="C8" i="14"/>
  <c r="F9" i="10" l="1"/>
  <c r="F8" i="10"/>
  <c r="F7" i="10"/>
  <c r="A6" i="8" l="1"/>
  <c r="A6" i="7"/>
  <c r="C19" i="6"/>
  <c r="K19" i="6"/>
  <c r="J19" i="6"/>
  <c r="I19" i="6"/>
  <c r="H19" i="6"/>
  <c r="G19" i="6"/>
  <c r="F19" i="6"/>
  <c r="E19" i="6"/>
  <c r="D19" i="6"/>
  <c r="B16" i="6"/>
  <c r="B17" i="6"/>
  <c r="B18" i="6"/>
  <c r="B15" i="6"/>
  <c r="B19" i="6" s="1"/>
  <c r="B9" i="6"/>
  <c r="B10" i="6"/>
  <c r="B11" i="6"/>
  <c r="B12" i="6"/>
  <c r="B13" i="6"/>
  <c r="B8" i="6"/>
  <c r="C22" i="4" l="1"/>
  <c r="B22" i="4"/>
  <c r="F6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H36" i="1" l="1"/>
  <c r="B36" i="1"/>
  <c r="H18" i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18" i="1"/>
  <c r="G13" i="1"/>
  <c r="H13" i="1" s="1"/>
  <c r="G8" i="1"/>
  <c r="D9" i="1"/>
  <c r="C9" i="1"/>
  <c r="B9" i="1"/>
  <c r="E9" i="1"/>
  <c r="F9" i="1"/>
  <c r="G9" i="1" l="1"/>
  <c r="F24" i="2" l="1"/>
  <c r="E19" i="12" l="1"/>
  <c r="D40" i="11" l="1"/>
  <c r="D63" i="11" s="1"/>
  <c r="D62" i="11" s="1"/>
  <c r="A3" i="16" l="1"/>
  <c r="A3" i="1"/>
  <c r="A3" i="2"/>
  <c r="A3" i="3"/>
  <c r="A3" i="4"/>
  <c r="A3" i="5"/>
  <c r="A3" i="6"/>
  <c r="A3" i="7"/>
  <c r="A3" i="8"/>
  <c r="A3" i="9"/>
  <c r="A3" i="10"/>
  <c r="A3" i="11"/>
  <c r="A3" i="12"/>
  <c r="A3" i="14"/>
  <c r="A3" i="13"/>
  <c r="A2" i="16"/>
  <c r="A2" i="1"/>
  <c r="A2" i="2"/>
  <c r="A2" i="3"/>
  <c r="A2" i="4"/>
  <c r="A2" i="5"/>
  <c r="A2" i="6"/>
  <c r="A2" i="7"/>
  <c r="A2" i="8"/>
  <c r="A2" i="9"/>
  <c r="A2" i="10"/>
  <c r="A2" i="11"/>
  <c r="A2" i="12"/>
  <c r="A2" i="14"/>
  <c r="A2" i="13"/>
  <c r="H7" i="1"/>
  <c r="H9" i="1" s="1"/>
  <c r="C36" i="1"/>
  <c r="D36" i="1"/>
  <c r="F36" i="1"/>
  <c r="J13" i="1"/>
  <c r="C14" i="1"/>
  <c r="D14" i="1"/>
  <c r="F14" i="1"/>
  <c r="B14" i="1"/>
  <c r="F7" i="3"/>
  <c r="F8" i="3" s="1"/>
  <c r="E24" i="2"/>
  <c r="D24" i="2"/>
  <c r="C24" i="2"/>
  <c r="B24" i="2"/>
  <c r="C8" i="3"/>
  <c r="D8" i="3"/>
  <c r="E8" i="3"/>
  <c r="B8" i="3"/>
  <c r="C8" i="4"/>
  <c r="B8" i="4"/>
  <c r="C23" i="5"/>
  <c r="B23" i="5"/>
  <c r="C8" i="5"/>
  <c r="B8" i="5"/>
  <c r="E25" i="12"/>
  <c r="E22" i="12"/>
  <c r="E26" i="12" l="1"/>
  <c r="E27" i="12" s="1"/>
  <c r="C24" i="5"/>
  <c r="B24" i="5"/>
  <c r="C23" i="4"/>
  <c r="B23" i="4"/>
  <c r="E36" i="1"/>
  <c r="K36" i="1"/>
  <c r="J14" i="1"/>
  <c r="E14" i="1"/>
  <c r="G24" i="2"/>
  <c r="C10" i="10"/>
  <c r="D10" i="10"/>
  <c r="E10" i="10"/>
  <c r="B10" i="10"/>
  <c r="B9" i="13"/>
  <c r="H14" i="1" l="1"/>
  <c r="I14" i="1"/>
  <c r="F10" i="10"/>
  <c r="J36" i="1" l="1"/>
  <c r="I36" i="1"/>
</calcChain>
</file>

<file path=xl/sharedStrings.xml><?xml version="1.0" encoding="utf-8"?>
<sst xmlns="http://schemas.openxmlformats.org/spreadsheetml/2006/main" count="608" uniqueCount="297">
  <si>
    <t>投資及び出資金の明細</t>
  </si>
  <si>
    <t>市場価格のあるもの</t>
  </si>
  <si>
    <t>銘柄名</t>
  </si>
  <si>
    <t>株数・口数など_x000D_
(A)</t>
  </si>
  <si>
    <t>時価単価_x000D_
(B)</t>
  </si>
  <si>
    <t>貸借対照表計上額_x000D_
(A) X (B)_x000D_
(C)</t>
  </si>
  <si>
    <t>取得単価_x000D_
(D)</t>
  </si>
  <si>
    <t>取得原価_x000D_
(A) X (D)_x000D_
(E)</t>
  </si>
  <si>
    <t>評価差額_x000D_
(C) - (E)_x000D_
(F)</t>
  </si>
  <si>
    <t>(参考)財産に関する_x000D_
調書記載額</t>
  </si>
  <si>
    <t>合計</t>
  </si>
  <si>
    <t>市場価格のないもののうち連結対象団体に対するもの</t>
  </si>
  <si>
    <t>相手先名</t>
  </si>
  <si>
    <t>出資金額_x000D_
(貸借対照表計上額)_x000D_
(A)</t>
  </si>
  <si>
    <t>資産_x000D_
(B)</t>
  </si>
  <si>
    <t>負債_x000D_
(C)</t>
  </si>
  <si>
    <t>純資産額_x000D_
(B) - (C)_x000D_
(D)</t>
  </si>
  <si>
    <t>資本金_x000D_
(E)</t>
  </si>
  <si>
    <t>出資割合(%)_x000D_
(A) / (E)_x000D_
(F)</t>
  </si>
  <si>
    <t>実質価額_x000D_
(D) X (F)_x000D_
(G)</t>
  </si>
  <si>
    <t>投資損失引当金_x000D_
計上額_x000D_
(H)</t>
  </si>
  <si>
    <t>市場価格のないもののうち連結対象団体以外に対するもの</t>
  </si>
  <si>
    <t>出資金額_x000D_
(A)</t>
  </si>
  <si>
    <t>強制評価減_x000D_
(H)</t>
  </si>
  <si>
    <t>貸借対照表計上額_x000D_
(A) - (H)_x000D_
(I)</t>
  </si>
  <si>
    <t>基金の明細</t>
  </si>
  <si>
    <t>種類</t>
  </si>
  <si>
    <t>現金預金</t>
  </si>
  <si>
    <t>有価証券</t>
  </si>
  <si>
    <t>土地</t>
  </si>
  <si>
    <t>その他</t>
  </si>
  <si>
    <t>合計_x000D_
(貸借対照表計上額)</t>
  </si>
  <si>
    <t>貸付金の明細</t>
  </si>
  <si>
    <t>相手先名または種別</t>
  </si>
  <si>
    <t>長期貸付金</t>
  </si>
  <si>
    <t>短期貸付金</t>
  </si>
  <si>
    <t>(参考)_x000D_
貸付金計</t>
  </si>
  <si>
    <t>貸借対照表計上額</t>
  </si>
  <si>
    <t>徴収不能引当金_x000D_
計上額</t>
  </si>
  <si>
    <t>長期延滞債権の明細</t>
  </si>
  <si>
    <t>徴収不能引当金計上額</t>
  </si>
  <si>
    <t>【貸付金】</t>
  </si>
  <si>
    <t>小計</t>
  </si>
  <si>
    <t>【未収金】</t>
  </si>
  <si>
    <t>未収金の明細</t>
  </si>
  <si>
    <t>地方債等（借入先別）の明細</t>
  </si>
  <si>
    <t>地方債等残高</t>
  </si>
  <si>
    <t>政府資金</t>
  </si>
  <si>
    <t>地方公共団体_x000D_
金融機構</t>
  </si>
  <si>
    <t>市中銀行</t>
  </si>
  <si>
    <t>その他の_x000D_
金融機関</t>
  </si>
  <si>
    <t>市場公募債</t>
  </si>
  <si>
    <t>うち1年内償還予定</t>
  </si>
  <si>
    <t>うち共同発行債</t>
  </si>
  <si>
    <t>うち住民公募債</t>
  </si>
  <si>
    <t>【通常分】</t>
  </si>
  <si>
    <t>　その他</t>
  </si>
  <si>
    <t>【特別分】</t>
  </si>
  <si>
    <t>　合計</t>
  </si>
  <si>
    <t>地方債等（利率別）の明細</t>
  </si>
  <si>
    <t>1.5%以下</t>
  </si>
  <si>
    <t>1.5%超_x000D_
2.0%以下</t>
  </si>
  <si>
    <t>2.0%超_x000D_
2.5%以下</t>
  </si>
  <si>
    <t>2.5%超_x000D_
3.0%以下</t>
  </si>
  <si>
    <t>3.0%超_x000D_
3.5%以下</t>
  </si>
  <si>
    <t>3.5%超_x000D_
4.0%以下</t>
  </si>
  <si>
    <t>4.0%超</t>
  </si>
  <si>
    <t>(参考)_x000D_
加重平均_x000D_
利率</t>
  </si>
  <si>
    <t>地方債等（返済期間別）の明細</t>
  </si>
  <si>
    <t>1年以内</t>
  </si>
  <si>
    <t>1年超_x000D_
2年以内</t>
  </si>
  <si>
    <t>2年超_x000D_
3年以内</t>
  </si>
  <si>
    <t>3年超_x000D_
4年以内</t>
  </si>
  <si>
    <t>4年超_x000D_
5年以内</t>
  </si>
  <si>
    <t>5年超_x000D_
10年以内</t>
  </si>
  <si>
    <t>10年超_x000D_
15年以内</t>
  </si>
  <si>
    <t>15年超_x000D_
20年以内</t>
  </si>
  <si>
    <t>20年超</t>
  </si>
  <si>
    <t>特定の契約条項が付された地方債等の概要</t>
  </si>
  <si>
    <t>特定の契約条項が_x000D_
付された地方債等残高</t>
  </si>
  <si>
    <t>契約条項の概要</t>
  </si>
  <si>
    <t>引当金の明細</t>
  </si>
  <si>
    <t>区分</t>
  </si>
  <si>
    <t>前年度末残高</t>
  </si>
  <si>
    <t>本年度増加額</t>
  </si>
  <si>
    <t>本年度減少額</t>
  </si>
  <si>
    <t>本年度末残高</t>
  </si>
  <si>
    <t>目的使用</t>
  </si>
  <si>
    <t>補助金等の明細</t>
  </si>
  <si>
    <t>名称</t>
  </si>
  <si>
    <t>相手先</t>
  </si>
  <si>
    <t>金額</t>
  </si>
  <si>
    <t>支出目的</t>
  </si>
  <si>
    <t>他団体への公共施設等整備補助金等_x000D_
(所有外資産分)</t>
  </si>
  <si>
    <t>計</t>
  </si>
  <si>
    <t>その他の補助金等</t>
  </si>
  <si>
    <t>財源の明細</t>
  </si>
  <si>
    <t>会計</t>
  </si>
  <si>
    <t>財源の内容</t>
  </si>
  <si>
    <t>一般会計</t>
  </si>
  <si>
    <t>税収等</t>
  </si>
  <si>
    <t>国県等補助金</t>
  </si>
  <si>
    <t>資本的_x000D_
補助金</t>
  </si>
  <si>
    <t>経常的_x000D_
補助金</t>
  </si>
  <si>
    <t>資金の明細</t>
  </si>
  <si>
    <t>貸付金・基金等の増加</t>
  </si>
  <si>
    <t>有形固定資産等の増加</t>
  </si>
  <si>
    <t>純行政コスト</t>
  </si>
  <si>
    <t>地方債等</t>
  </si>
  <si>
    <t>内訳</t>
  </si>
  <si>
    <t>財源情報の明細</t>
    <rPh sb="2" eb="4">
      <t>ジョウホウ</t>
    </rPh>
    <phoneticPr fontId="5"/>
  </si>
  <si>
    <t>(単位：円)</t>
  </si>
  <si>
    <t>現金</t>
    <rPh sb="0" eb="2">
      <t>ゲンキン</t>
    </rPh>
    <phoneticPr fontId="4"/>
  </si>
  <si>
    <t>要求払預金
（普通預金等）</t>
    <rPh sb="0" eb="2">
      <t>ヨウキュウ</t>
    </rPh>
    <rPh sb="2" eb="3">
      <t>ハラ</t>
    </rPh>
    <rPh sb="3" eb="5">
      <t>ヨキン</t>
    </rPh>
    <rPh sb="7" eb="9">
      <t>フツウ</t>
    </rPh>
    <rPh sb="9" eb="12">
      <t>ヨキントウ</t>
    </rPh>
    <phoneticPr fontId="4"/>
  </si>
  <si>
    <t>短期投資
（現金同等物）</t>
    <rPh sb="0" eb="2">
      <t>タンキ</t>
    </rPh>
    <rPh sb="2" eb="4">
      <t>トウシ</t>
    </rPh>
    <rPh sb="6" eb="8">
      <t>ゲンキン</t>
    </rPh>
    <rPh sb="8" eb="10">
      <t>ドウトウ</t>
    </rPh>
    <rPh sb="10" eb="11">
      <t>ブツ</t>
    </rPh>
    <phoneticPr fontId="4"/>
  </si>
  <si>
    <t>国庫支出金</t>
    <rPh sb="0" eb="2">
      <t>コッコ</t>
    </rPh>
    <rPh sb="2" eb="5">
      <t>シシュツキン</t>
    </rPh>
    <phoneticPr fontId="5"/>
  </si>
  <si>
    <t>地方譲与税</t>
  </si>
  <si>
    <t>地方交付税</t>
  </si>
  <si>
    <t>地方特例交付金</t>
  </si>
  <si>
    <t>分担金及び負担金</t>
  </si>
  <si>
    <t>県支出金</t>
    <rPh sb="0" eb="1">
      <t>ケン</t>
    </rPh>
    <rPh sb="1" eb="3">
      <t>シシュツ</t>
    </rPh>
    <rPh sb="3" eb="4">
      <t>キン</t>
    </rPh>
    <phoneticPr fontId="5"/>
  </si>
  <si>
    <t>物品</t>
  </si>
  <si>
    <t>　建設仮勘定</t>
  </si>
  <si>
    <t>　工作物</t>
  </si>
  <si>
    <t>　建物</t>
  </si>
  <si>
    <t>　土地</t>
  </si>
  <si>
    <t>インフラ資産</t>
  </si>
  <si>
    <t>　航空機</t>
  </si>
  <si>
    <t>　浮標等</t>
  </si>
  <si>
    <t>　船舶</t>
  </si>
  <si>
    <t>　立木竹</t>
  </si>
  <si>
    <t>事業用資産</t>
  </si>
  <si>
    <t>差引本年度末残高_x000D_
(D)-(E)_x000D_
(G)</t>
  </si>
  <si>
    <t>本年度償却額_x000D_
(F)</t>
  </si>
  <si>
    <t>本年度末_x000D_
減価償却累計額_x000D_
(E)</t>
  </si>
  <si>
    <t>本年度末残高_x000D_
(A)+(B)-(C)_x000D_
(D)</t>
  </si>
  <si>
    <t>本年度減少額_x000D_
(C)</t>
  </si>
  <si>
    <t>本年度増加額_x000D_
(B)</t>
  </si>
  <si>
    <t>前年度末残高_x000D_
(A)</t>
  </si>
  <si>
    <t>（単位：円）</t>
  </si>
  <si>
    <t>有形固定資産の明細</t>
  </si>
  <si>
    <t>総務</t>
  </si>
  <si>
    <t>消防</t>
  </si>
  <si>
    <t>産業振興</t>
  </si>
  <si>
    <t>環境衛生</t>
  </si>
  <si>
    <t>福祉</t>
  </si>
  <si>
    <t>教育</t>
  </si>
  <si>
    <t>生活インフラ・_x000D_
国土保全</t>
  </si>
  <si>
    <t>有形固定資産に係る行政目的別の明細</t>
  </si>
  <si>
    <t>自治体名：見附市</t>
    <rPh sb="5" eb="8">
      <t>ミツケシ</t>
    </rPh>
    <phoneticPr fontId="5"/>
  </si>
  <si>
    <t>長岡地域土地開発公社出資金</t>
    <rPh sb="0" eb="2">
      <t>ナガオカ</t>
    </rPh>
    <rPh sb="2" eb="4">
      <t>チイキ</t>
    </rPh>
    <rPh sb="4" eb="6">
      <t>トチ</t>
    </rPh>
    <rPh sb="6" eb="8">
      <t>カイハツ</t>
    </rPh>
    <rPh sb="8" eb="10">
      <t>コウシャ</t>
    </rPh>
    <rPh sb="10" eb="13">
      <t>シュッシキン</t>
    </rPh>
    <phoneticPr fontId="5"/>
  </si>
  <si>
    <t>新潟県信用保証協会出捐金</t>
  </si>
  <si>
    <t>(社)新潟県農林公社出資金</t>
  </si>
  <si>
    <t>(財)にいがた産業創造機構出捐金</t>
  </si>
  <si>
    <t>(財)日本立地ｾﾝﾀｰﾃｸﾉﾎﾟﾘｽ債務保証基金出捐金</t>
  </si>
  <si>
    <t>(財)新潟県国際交流協会出捐金</t>
  </si>
  <si>
    <t>(福)刈谷田福祉会出捐金</t>
  </si>
  <si>
    <t>(財)砂防フロンティア整備推進機構出捐金</t>
  </si>
  <si>
    <t>中越よつば森林組合出資金</t>
  </si>
  <si>
    <t>市税</t>
  </si>
  <si>
    <t>利子割交付金</t>
  </si>
  <si>
    <t>配当割交付金</t>
  </si>
  <si>
    <t>株式等譲渡所得割交付金</t>
  </si>
  <si>
    <t>法人事業税交付金</t>
  </si>
  <si>
    <t>地方消費税交付金</t>
  </si>
  <si>
    <t>環境性能割交付金</t>
  </si>
  <si>
    <t>交通安全対策特別交付金</t>
  </si>
  <si>
    <t>寄附金</t>
  </si>
  <si>
    <t>投資的経費</t>
  </si>
  <si>
    <t>対象者</t>
  </si>
  <si>
    <t>社会福祉協議会補助金</t>
  </si>
  <si>
    <t>民生費（負担金補助及び交付金）</t>
  </si>
  <si>
    <t>総務費（負担金補助及び交付金）</t>
  </si>
  <si>
    <t>衛生費（負担金補助及び交付金）</t>
  </si>
  <si>
    <t>土木費（負担金補助及び交付金）</t>
  </si>
  <si>
    <t>その他</t>
    <rPh sb="2" eb="3">
      <t>ホカ</t>
    </rPh>
    <phoneticPr fontId="5"/>
  </si>
  <si>
    <t>BSNメディアホールディングス</t>
  </si>
  <si>
    <t>JAPEX</t>
  </si>
  <si>
    <t>新潟ふるさと村</t>
    <rPh sb="0" eb="2">
      <t>ニイガタ</t>
    </rPh>
    <rPh sb="6" eb="7">
      <t>ムラ</t>
    </rPh>
    <phoneticPr fontId="3"/>
  </si>
  <si>
    <t>新潟県農業信用基金協会出資金</t>
    <rPh sb="13" eb="14">
      <t>キン</t>
    </rPh>
    <phoneticPr fontId="3"/>
  </si>
  <si>
    <t>(社）新潟県私学振興会出資金</t>
  </si>
  <si>
    <t>新潟県住宅供給公社出資</t>
  </si>
  <si>
    <t>(公社)新潟県畜産協会出資</t>
  </si>
  <si>
    <t>(財)新潟県都市緑花センター出資金</t>
    <rPh sb="14" eb="16">
      <t>シュッシ</t>
    </rPh>
    <phoneticPr fontId="3"/>
  </si>
  <si>
    <t>(財)新潟県暴力追放運動推進センター出捐金</t>
  </si>
  <si>
    <t>(財)新潟県環境保全事業団出資金</t>
    <rPh sb="13" eb="15">
      <t>シュッシ</t>
    </rPh>
    <phoneticPr fontId="3"/>
  </si>
  <si>
    <t>(福)見附福祉会出捐金</t>
  </si>
  <si>
    <t>地方公共団体金融機構出資金</t>
    <rPh sb="12" eb="13">
      <t>キン</t>
    </rPh>
    <phoneticPr fontId="3"/>
  </si>
  <si>
    <t>財政調整基金</t>
  </si>
  <si>
    <t>減債基金</t>
  </si>
  <si>
    <t>退職手当基金</t>
  </si>
  <si>
    <t>総合保健福祉施設等整備基金</t>
  </si>
  <si>
    <t>教育施設建設基金</t>
  </si>
  <si>
    <t>公園等整備基金</t>
  </si>
  <si>
    <t>見附小学校図書購入事業事業基金</t>
  </si>
  <si>
    <t>芸術文化振興基金</t>
  </si>
  <si>
    <t>ボランティア活動推進基金</t>
  </si>
  <si>
    <t>地域福祉基金</t>
  </si>
  <si>
    <t>国際交流基金</t>
  </si>
  <si>
    <t>ふるさと農村活性化基金</t>
  </si>
  <si>
    <t>防災まちづくり基金</t>
  </si>
  <si>
    <t>ふるさと応援基金</t>
  </si>
  <si>
    <t>森林環境整備基金</t>
  </si>
  <si>
    <t>土地開発基金</t>
  </si>
  <si>
    <t>奨学金基金</t>
  </si>
  <si>
    <t>個人市民税</t>
  </si>
  <si>
    <t>法人市民税</t>
  </si>
  <si>
    <t>固定資産税</t>
  </si>
  <si>
    <t>軽自動車税</t>
  </si>
  <si>
    <t>負担金</t>
  </si>
  <si>
    <t>都市計画税</t>
  </si>
  <si>
    <t>　　一般公共事業</t>
    <rPh sb="2" eb="4">
      <t>イッパン</t>
    </rPh>
    <rPh sb="4" eb="6">
      <t>コウキョウ</t>
    </rPh>
    <rPh sb="6" eb="8">
      <t>ジギョウ</t>
    </rPh>
    <phoneticPr fontId="4"/>
  </si>
  <si>
    <t>　　公営住宅建設</t>
    <rPh sb="2" eb="4">
      <t>コウエイ</t>
    </rPh>
    <rPh sb="4" eb="6">
      <t>ジュウタク</t>
    </rPh>
    <rPh sb="6" eb="8">
      <t>ケンセツ</t>
    </rPh>
    <phoneticPr fontId="4"/>
  </si>
  <si>
    <t>　　災害復旧</t>
    <rPh sb="2" eb="4">
      <t>サイガイ</t>
    </rPh>
    <rPh sb="4" eb="6">
      <t>フッキュウ</t>
    </rPh>
    <phoneticPr fontId="4"/>
  </si>
  <si>
    <t>　　教育・福祉施設</t>
    <rPh sb="2" eb="4">
      <t>キョウイク</t>
    </rPh>
    <rPh sb="5" eb="7">
      <t>フクシ</t>
    </rPh>
    <rPh sb="7" eb="9">
      <t>シセツ</t>
    </rPh>
    <phoneticPr fontId="4"/>
  </si>
  <si>
    <t>　　一般単独事業</t>
    <rPh sb="2" eb="4">
      <t>イッパン</t>
    </rPh>
    <rPh sb="4" eb="6">
      <t>タンドク</t>
    </rPh>
    <rPh sb="6" eb="8">
      <t>ジギョウ</t>
    </rPh>
    <phoneticPr fontId="4"/>
  </si>
  <si>
    <t>　　その他</t>
    <rPh sb="4" eb="5">
      <t>ホカ</t>
    </rPh>
    <phoneticPr fontId="4"/>
  </si>
  <si>
    <t>　　臨時財政対策債</t>
    <rPh sb="2" eb="4">
      <t>リンジ</t>
    </rPh>
    <rPh sb="4" eb="6">
      <t>ザイセイ</t>
    </rPh>
    <rPh sb="6" eb="8">
      <t>タイサク</t>
    </rPh>
    <rPh sb="8" eb="9">
      <t>サイ</t>
    </rPh>
    <phoneticPr fontId="9"/>
  </si>
  <si>
    <t>　　減税補てん債</t>
    <rPh sb="2" eb="4">
      <t>ゲンゼイ</t>
    </rPh>
    <rPh sb="4" eb="5">
      <t>ホ</t>
    </rPh>
    <rPh sb="7" eb="8">
      <t>サイ</t>
    </rPh>
    <phoneticPr fontId="9"/>
  </si>
  <si>
    <t>　　退職手当債</t>
    <rPh sb="2" eb="4">
      <t>タイショク</t>
    </rPh>
    <rPh sb="4" eb="6">
      <t>テアテ</t>
    </rPh>
    <rPh sb="6" eb="7">
      <t>サイ</t>
    </rPh>
    <phoneticPr fontId="9"/>
  </si>
  <si>
    <t>　　その他</t>
    <rPh sb="4" eb="5">
      <t>タ</t>
    </rPh>
    <phoneticPr fontId="9"/>
  </si>
  <si>
    <t>退職手当引当金</t>
    <rPh sb="0" eb="2">
      <t>タイショク</t>
    </rPh>
    <rPh sb="2" eb="4">
      <t>テアテ</t>
    </rPh>
    <rPh sb="4" eb="7">
      <t>ヒキアテキン</t>
    </rPh>
    <phoneticPr fontId="3"/>
  </si>
  <si>
    <t>賞与等引当金</t>
    <rPh sb="0" eb="2">
      <t>ショウヨ</t>
    </rPh>
    <rPh sb="2" eb="3">
      <t>トウ</t>
    </rPh>
    <rPh sb="3" eb="5">
      <t>ヒキアテ</t>
    </rPh>
    <rPh sb="5" eb="6">
      <t>キン</t>
    </rPh>
    <phoneticPr fontId="3"/>
  </si>
  <si>
    <t>損失補償引当金</t>
    <rPh sb="0" eb="2">
      <t>ソンシツ</t>
    </rPh>
    <rPh sb="2" eb="4">
      <t>ホショウ</t>
    </rPh>
    <rPh sb="4" eb="6">
      <t>ヒキアテ</t>
    </rPh>
    <rPh sb="6" eb="7">
      <t>キン</t>
    </rPh>
    <phoneticPr fontId="3"/>
  </si>
  <si>
    <t>税等未収金</t>
    <rPh sb="0" eb="5">
      <t>ゼイトウミシュウキン</t>
    </rPh>
    <phoneticPr fontId="5"/>
  </si>
  <si>
    <t>その他の未収金</t>
    <rPh sb="2" eb="3">
      <t>ホカ</t>
    </rPh>
    <rPh sb="4" eb="7">
      <t>ミシュウキン</t>
    </rPh>
    <phoneticPr fontId="5"/>
  </si>
  <si>
    <t>諸収入</t>
    <rPh sb="0" eb="3">
      <t>ショシュウニュウ</t>
    </rPh>
    <phoneticPr fontId="5"/>
  </si>
  <si>
    <t>使用料</t>
    <rPh sb="0" eb="3">
      <t>シヨウリョウ</t>
    </rPh>
    <phoneticPr fontId="5"/>
  </si>
  <si>
    <t>旅券印紙・証紙購買基金</t>
  </si>
  <si>
    <t>年度：令和6年度</t>
    <phoneticPr fontId="5"/>
  </si>
  <si>
    <t>-</t>
  </si>
  <si>
    <t>土木費（補助事業費）</t>
    <rPh sb="0" eb="3">
      <t>ドボクヒ</t>
    </rPh>
    <rPh sb="4" eb="9">
      <t>ホジョジギョウヒ</t>
    </rPh>
    <phoneticPr fontId="2"/>
  </si>
  <si>
    <t>対象者</t>
    <rPh sb="0" eb="3">
      <t>タイショウシャ</t>
    </rPh>
    <phoneticPr fontId="2"/>
  </si>
  <si>
    <t>地元融雪井戸整備工事補助金（井戸No.131双葉町2区消雪組合）</t>
    <rPh sb="0" eb="2">
      <t>ジモト</t>
    </rPh>
    <rPh sb="2" eb="4">
      <t>ユウセツ</t>
    </rPh>
    <rPh sb="4" eb="6">
      <t>イド</t>
    </rPh>
    <rPh sb="6" eb="8">
      <t>セイビ</t>
    </rPh>
    <rPh sb="8" eb="10">
      <t>コウジ</t>
    </rPh>
    <rPh sb="10" eb="13">
      <t>ホジョキン</t>
    </rPh>
    <rPh sb="14" eb="16">
      <t>イド</t>
    </rPh>
    <rPh sb="22" eb="25">
      <t>フタバチョウ</t>
    </rPh>
    <rPh sb="26" eb="27">
      <t>ク</t>
    </rPh>
    <rPh sb="27" eb="31">
      <t>ショウセツクミアイ</t>
    </rPh>
    <phoneticPr fontId="2"/>
  </si>
  <si>
    <t>地元融雪井戸整備工事補助金（井戸No.150南本町2丁目2区150号井戸消雪組合）</t>
    <rPh sb="0" eb="2">
      <t>ジモト</t>
    </rPh>
    <rPh sb="2" eb="4">
      <t>ユウセツ</t>
    </rPh>
    <rPh sb="4" eb="6">
      <t>イド</t>
    </rPh>
    <rPh sb="6" eb="8">
      <t>セイビ</t>
    </rPh>
    <rPh sb="8" eb="10">
      <t>コウジ</t>
    </rPh>
    <rPh sb="10" eb="13">
      <t>ホジョキン</t>
    </rPh>
    <rPh sb="14" eb="16">
      <t>イド</t>
    </rPh>
    <rPh sb="22" eb="25">
      <t>ミナミホンマチ</t>
    </rPh>
    <rPh sb="26" eb="28">
      <t>チョウメ</t>
    </rPh>
    <rPh sb="29" eb="30">
      <t>ク</t>
    </rPh>
    <rPh sb="33" eb="34">
      <t>ゴウ</t>
    </rPh>
    <rPh sb="34" eb="36">
      <t>イド</t>
    </rPh>
    <rPh sb="36" eb="38">
      <t>ショウセツ</t>
    </rPh>
    <rPh sb="38" eb="40">
      <t>クミアイ</t>
    </rPh>
    <phoneticPr fontId="2"/>
  </si>
  <si>
    <t>地元融雪井戸整備工事補助金（井戸No.242千刈消雪組合）</t>
    <rPh sb="0" eb="2">
      <t>ジモト</t>
    </rPh>
    <rPh sb="2" eb="4">
      <t>ユウセツ</t>
    </rPh>
    <rPh sb="4" eb="6">
      <t>イド</t>
    </rPh>
    <rPh sb="6" eb="8">
      <t>セイビ</t>
    </rPh>
    <rPh sb="8" eb="10">
      <t>コウジ</t>
    </rPh>
    <rPh sb="10" eb="13">
      <t>ホジョキン</t>
    </rPh>
    <rPh sb="14" eb="16">
      <t>イド</t>
    </rPh>
    <rPh sb="22" eb="24">
      <t>センガ</t>
    </rPh>
    <rPh sb="24" eb="28">
      <t>ショウセツクミアイ</t>
    </rPh>
    <phoneticPr fontId="2"/>
  </si>
  <si>
    <t>地元融雪井戸整備工事補助金（井戸No.52上新田町1区消雪施設整備委員会）</t>
    <rPh sb="0" eb="2">
      <t>ジモト</t>
    </rPh>
    <rPh sb="2" eb="4">
      <t>ユウセツ</t>
    </rPh>
    <rPh sb="4" eb="6">
      <t>イド</t>
    </rPh>
    <rPh sb="6" eb="8">
      <t>セイビ</t>
    </rPh>
    <rPh sb="8" eb="10">
      <t>コウジ</t>
    </rPh>
    <rPh sb="10" eb="13">
      <t>ホジョキン</t>
    </rPh>
    <rPh sb="14" eb="16">
      <t>イド</t>
    </rPh>
    <rPh sb="21" eb="24">
      <t>カミシンデン</t>
    </rPh>
    <rPh sb="24" eb="25">
      <t>マチ</t>
    </rPh>
    <rPh sb="26" eb="27">
      <t>ク</t>
    </rPh>
    <rPh sb="27" eb="31">
      <t>ショウセツシセツ</t>
    </rPh>
    <rPh sb="31" eb="36">
      <t>セイビイインカイ</t>
    </rPh>
    <phoneticPr fontId="2"/>
  </si>
  <si>
    <t>総務費（単独事業費）</t>
    <rPh sb="0" eb="3">
      <t>ソウムヒ</t>
    </rPh>
    <rPh sb="4" eb="9">
      <t>タンドクジギョウヒ</t>
    </rPh>
    <phoneticPr fontId="2"/>
  </si>
  <si>
    <t>集会施設建設費等補助金（栃栄町）</t>
    <rPh sb="0" eb="4">
      <t>シュウカイシセツ</t>
    </rPh>
    <rPh sb="4" eb="7">
      <t>ケンセツヒ</t>
    </rPh>
    <rPh sb="7" eb="8">
      <t>トウ</t>
    </rPh>
    <rPh sb="8" eb="11">
      <t>ホジョキン</t>
    </rPh>
    <rPh sb="12" eb="14">
      <t>トチサカエ</t>
    </rPh>
    <rPh sb="14" eb="15">
      <t>マチ</t>
    </rPh>
    <phoneticPr fontId="2"/>
  </si>
  <si>
    <t>集会施設建設費等補助金（芝野町）</t>
    <rPh sb="0" eb="4">
      <t>シュウカイシセツ</t>
    </rPh>
    <rPh sb="4" eb="7">
      <t>ケンセツヒ</t>
    </rPh>
    <rPh sb="7" eb="8">
      <t>トウ</t>
    </rPh>
    <rPh sb="8" eb="11">
      <t>ホジョキン</t>
    </rPh>
    <rPh sb="12" eb="14">
      <t>シバノ</t>
    </rPh>
    <rPh sb="14" eb="15">
      <t>マチ</t>
    </rPh>
    <phoneticPr fontId="2"/>
  </si>
  <si>
    <t>集会施設建設費等補助金（学校町1丁目2区）</t>
    <rPh sb="0" eb="4">
      <t>シュウカイシセツ</t>
    </rPh>
    <rPh sb="4" eb="7">
      <t>ケンセツヒ</t>
    </rPh>
    <rPh sb="7" eb="8">
      <t>トウ</t>
    </rPh>
    <rPh sb="8" eb="11">
      <t>ホジョキン</t>
    </rPh>
    <rPh sb="12" eb="14">
      <t>ガッコウ</t>
    </rPh>
    <rPh sb="14" eb="15">
      <t>マチ</t>
    </rPh>
    <rPh sb="16" eb="18">
      <t>チョウメ</t>
    </rPh>
    <rPh sb="19" eb="20">
      <t>ク</t>
    </rPh>
    <phoneticPr fontId="2"/>
  </si>
  <si>
    <t>集会施設建設費等補助金（緑町2区）</t>
    <rPh sb="0" eb="4">
      <t>シュウカイシセツ</t>
    </rPh>
    <rPh sb="4" eb="7">
      <t>ケンセツヒ</t>
    </rPh>
    <rPh sb="7" eb="8">
      <t>トウ</t>
    </rPh>
    <rPh sb="8" eb="11">
      <t>ホジョキン</t>
    </rPh>
    <rPh sb="12" eb="14">
      <t>ミドリマチ</t>
    </rPh>
    <rPh sb="15" eb="16">
      <t>ク</t>
    </rPh>
    <phoneticPr fontId="2"/>
  </si>
  <si>
    <t>集会施設建設費等補助金（三林町3部）</t>
    <rPh sb="0" eb="4">
      <t>シュウカイシセツ</t>
    </rPh>
    <rPh sb="4" eb="7">
      <t>ケンセツヒ</t>
    </rPh>
    <rPh sb="7" eb="8">
      <t>トウ</t>
    </rPh>
    <rPh sb="8" eb="11">
      <t>ホジョキン</t>
    </rPh>
    <rPh sb="12" eb="14">
      <t>サンバヤシ</t>
    </rPh>
    <rPh sb="14" eb="15">
      <t>マチ</t>
    </rPh>
    <rPh sb="16" eb="17">
      <t>ブ</t>
    </rPh>
    <phoneticPr fontId="2"/>
  </si>
  <si>
    <t>農林水産業費（単独事業費）</t>
    <rPh sb="0" eb="6">
      <t>ノウリンスイサンギョウヒ</t>
    </rPh>
    <rPh sb="7" eb="12">
      <t>タンドクジギョウヒ</t>
    </rPh>
    <phoneticPr fontId="2"/>
  </si>
  <si>
    <t>造林保育事業補助金（中越よつば森林組合）</t>
    <rPh sb="0" eb="2">
      <t>ゾウリン</t>
    </rPh>
    <rPh sb="2" eb="4">
      <t>ホイク</t>
    </rPh>
    <rPh sb="4" eb="9">
      <t>ジギョウホジョキン</t>
    </rPh>
    <rPh sb="10" eb="12">
      <t>チュウエツ</t>
    </rPh>
    <rPh sb="15" eb="19">
      <t>シンリンクミアイ</t>
    </rPh>
    <phoneticPr fontId="2"/>
  </si>
  <si>
    <t>刈谷田川土地改良区補助金</t>
    <rPh sb="0" eb="2">
      <t>カリヤ</t>
    </rPh>
    <rPh sb="2" eb="4">
      <t>タガワ</t>
    </rPh>
    <rPh sb="4" eb="6">
      <t>トチ</t>
    </rPh>
    <rPh sb="6" eb="8">
      <t>カイリョウ</t>
    </rPh>
    <rPh sb="8" eb="9">
      <t>ク</t>
    </rPh>
    <rPh sb="9" eb="12">
      <t>ホジョキン</t>
    </rPh>
    <phoneticPr fontId="2"/>
  </si>
  <si>
    <t>福島江土地改良区補助金</t>
    <rPh sb="0" eb="3">
      <t>フクシマエ</t>
    </rPh>
    <rPh sb="3" eb="8">
      <t>トチカイリョウク</t>
    </rPh>
    <rPh sb="8" eb="11">
      <t>ホジョキン</t>
    </rPh>
    <phoneticPr fontId="2"/>
  </si>
  <si>
    <t>小規模土地改良事業補助金（杉沢土地改良区）</t>
    <rPh sb="0" eb="3">
      <t>ショウキボ</t>
    </rPh>
    <rPh sb="3" eb="5">
      <t>トチ</t>
    </rPh>
    <rPh sb="5" eb="7">
      <t>カイリョウ</t>
    </rPh>
    <rPh sb="7" eb="9">
      <t>ジギョウ</t>
    </rPh>
    <rPh sb="9" eb="12">
      <t>ホジョキン</t>
    </rPh>
    <rPh sb="13" eb="15">
      <t>スギサワ</t>
    </rPh>
    <rPh sb="15" eb="17">
      <t>トチ</t>
    </rPh>
    <rPh sb="17" eb="19">
      <t>カイリョウ</t>
    </rPh>
    <rPh sb="19" eb="20">
      <t>ク</t>
    </rPh>
    <phoneticPr fontId="2"/>
  </si>
  <si>
    <t>小規模土地改良事業補助金（島切窪農家組合）</t>
    <rPh sb="0" eb="3">
      <t>ショウキボ</t>
    </rPh>
    <rPh sb="3" eb="5">
      <t>トチ</t>
    </rPh>
    <rPh sb="5" eb="7">
      <t>カイリョウ</t>
    </rPh>
    <rPh sb="7" eb="9">
      <t>ジギョウ</t>
    </rPh>
    <rPh sb="9" eb="12">
      <t>ホジョキン</t>
    </rPh>
    <rPh sb="13" eb="16">
      <t>シマキリクボ</t>
    </rPh>
    <rPh sb="16" eb="20">
      <t>ノウカクミアイ</t>
    </rPh>
    <phoneticPr fontId="2"/>
  </si>
  <si>
    <t>小規模土地改良事業補助金（大江筋土地改良区）</t>
    <rPh sb="0" eb="3">
      <t>ショウキボ</t>
    </rPh>
    <rPh sb="3" eb="5">
      <t>トチ</t>
    </rPh>
    <rPh sb="5" eb="7">
      <t>カイリョウ</t>
    </rPh>
    <rPh sb="7" eb="9">
      <t>ジギョウ</t>
    </rPh>
    <rPh sb="9" eb="12">
      <t>ホジョキン</t>
    </rPh>
    <rPh sb="13" eb="16">
      <t>オオエスジ</t>
    </rPh>
    <rPh sb="16" eb="21">
      <t>トチカイリョウク</t>
    </rPh>
    <phoneticPr fontId="2"/>
  </si>
  <si>
    <t>土木費（単独事業費）</t>
    <rPh sb="0" eb="3">
      <t>ドボクヒ</t>
    </rPh>
    <rPh sb="4" eb="6">
      <t>タンドク</t>
    </rPh>
    <rPh sb="6" eb="9">
      <t>ジギョウヒ</t>
    </rPh>
    <phoneticPr fontId="2"/>
  </si>
  <si>
    <t>防犯灯新設費補助金（堀溝町）</t>
    <rPh sb="0" eb="3">
      <t>ボウハントウ</t>
    </rPh>
    <rPh sb="3" eb="5">
      <t>シンセツ</t>
    </rPh>
    <rPh sb="5" eb="6">
      <t>ヒ</t>
    </rPh>
    <rPh sb="6" eb="9">
      <t>ホジョキン</t>
    </rPh>
    <rPh sb="10" eb="12">
      <t>ホリミゾ</t>
    </rPh>
    <rPh sb="12" eb="13">
      <t>チョウ</t>
    </rPh>
    <phoneticPr fontId="2"/>
  </si>
  <si>
    <t>防犯灯新設費補助金（新町3丁目2区）</t>
    <rPh sb="0" eb="3">
      <t>ボウハントウ</t>
    </rPh>
    <rPh sb="3" eb="5">
      <t>シンセツ</t>
    </rPh>
    <rPh sb="5" eb="6">
      <t>ヒ</t>
    </rPh>
    <rPh sb="6" eb="9">
      <t>ホジョキン</t>
    </rPh>
    <rPh sb="10" eb="12">
      <t>シンマチ</t>
    </rPh>
    <rPh sb="13" eb="15">
      <t>チョウメ</t>
    </rPh>
    <rPh sb="16" eb="17">
      <t>ク</t>
    </rPh>
    <phoneticPr fontId="2"/>
  </si>
  <si>
    <t>防犯灯新設費補助金（新町1丁目5区）</t>
    <rPh sb="0" eb="3">
      <t>ボウハントウ</t>
    </rPh>
    <rPh sb="3" eb="5">
      <t>シンセツ</t>
    </rPh>
    <rPh sb="5" eb="6">
      <t>ヒ</t>
    </rPh>
    <rPh sb="6" eb="9">
      <t>ホジョキン</t>
    </rPh>
    <rPh sb="10" eb="12">
      <t>シンマチ</t>
    </rPh>
    <rPh sb="13" eb="15">
      <t>チョウメ</t>
    </rPh>
    <rPh sb="16" eb="17">
      <t>ク</t>
    </rPh>
    <phoneticPr fontId="2"/>
  </si>
  <si>
    <t>防犯灯新設費補助金（本所1丁目2区）</t>
    <rPh sb="0" eb="3">
      <t>ボウハントウ</t>
    </rPh>
    <rPh sb="3" eb="5">
      <t>シンセツ</t>
    </rPh>
    <rPh sb="5" eb="6">
      <t>ヒ</t>
    </rPh>
    <rPh sb="6" eb="9">
      <t>ホジョキン</t>
    </rPh>
    <rPh sb="10" eb="12">
      <t>ホンジョ</t>
    </rPh>
    <rPh sb="13" eb="15">
      <t>チョウメ</t>
    </rPh>
    <rPh sb="16" eb="17">
      <t>ク</t>
    </rPh>
    <phoneticPr fontId="2"/>
  </si>
  <si>
    <t>防犯灯新設費補助金（今町1丁目7区）</t>
    <rPh sb="0" eb="3">
      <t>ボウハントウ</t>
    </rPh>
    <rPh sb="3" eb="5">
      <t>シンセツ</t>
    </rPh>
    <rPh sb="5" eb="6">
      <t>ヒ</t>
    </rPh>
    <rPh sb="6" eb="9">
      <t>ホジョキン</t>
    </rPh>
    <rPh sb="10" eb="12">
      <t>イママチ</t>
    </rPh>
    <rPh sb="13" eb="15">
      <t>チョウメ</t>
    </rPh>
    <rPh sb="16" eb="17">
      <t>ク</t>
    </rPh>
    <phoneticPr fontId="2"/>
  </si>
  <si>
    <t>防犯灯新設費補助金（芝野町）</t>
    <rPh sb="0" eb="3">
      <t>ボウハントウ</t>
    </rPh>
    <rPh sb="3" eb="5">
      <t>シンセツ</t>
    </rPh>
    <rPh sb="5" eb="6">
      <t>ヒ</t>
    </rPh>
    <rPh sb="6" eb="9">
      <t>ホジョキン</t>
    </rPh>
    <rPh sb="10" eb="13">
      <t>シバノマチ</t>
    </rPh>
    <phoneticPr fontId="2"/>
  </si>
  <si>
    <t>防犯灯新設費補助金（嶺崎1丁目4区）</t>
    <rPh sb="0" eb="3">
      <t>ボウハントウ</t>
    </rPh>
    <rPh sb="3" eb="5">
      <t>シンセツ</t>
    </rPh>
    <rPh sb="5" eb="6">
      <t>ヒ</t>
    </rPh>
    <rPh sb="6" eb="9">
      <t>ホジョキン</t>
    </rPh>
    <rPh sb="10" eb="12">
      <t>ミネザキ</t>
    </rPh>
    <rPh sb="13" eb="15">
      <t>チョウメ</t>
    </rPh>
    <rPh sb="16" eb="17">
      <t>ク</t>
    </rPh>
    <phoneticPr fontId="2"/>
  </si>
  <si>
    <t>防犯灯新設費補助金（本町2丁目4区）</t>
    <rPh sb="0" eb="3">
      <t>ボウハントウ</t>
    </rPh>
    <rPh sb="3" eb="5">
      <t>シンセツ</t>
    </rPh>
    <rPh sb="5" eb="6">
      <t>ヒ</t>
    </rPh>
    <rPh sb="6" eb="9">
      <t>ホジョキン</t>
    </rPh>
    <rPh sb="10" eb="12">
      <t>ホンマチ</t>
    </rPh>
    <rPh sb="13" eb="15">
      <t>チョウメ</t>
    </rPh>
    <rPh sb="16" eb="17">
      <t>ク</t>
    </rPh>
    <phoneticPr fontId="2"/>
  </si>
  <si>
    <t>防犯灯新設費補助金（本所2丁目）</t>
    <rPh sb="0" eb="3">
      <t>ボウハントウ</t>
    </rPh>
    <rPh sb="3" eb="5">
      <t>シンセツ</t>
    </rPh>
    <rPh sb="5" eb="6">
      <t>ヒ</t>
    </rPh>
    <rPh sb="6" eb="9">
      <t>ホジョキン</t>
    </rPh>
    <rPh sb="10" eb="12">
      <t>ホンジョ</t>
    </rPh>
    <rPh sb="13" eb="15">
      <t>チョウメ</t>
    </rPh>
    <phoneticPr fontId="2"/>
  </si>
  <si>
    <t>防犯灯新設費補助金（双葉町1区）</t>
    <rPh sb="0" eb="3">
      <t>ボウハントウ</t>
    </rPh>
    <rPh sb="3" eb="5">
      <t>シンセツ</t>
    </rPh>
    <rPh sb="5" eb="6">
      <t>ヒ</t>
    </rPh>
    <rPh sb="6" eb="9">
      <t>ホジョキン</t>
    </rPh>
    <rPh sb="10" eb="13">
      <t>フタバチョウ</t>
    </rPh>
    <rPh sb="14" eb="15">
      <t>ク</t>
    </rPh>
    <phoneticPr fontId="2"/>
  </si>
  <si>
    <t>防犯灯新設費補助金（葛巻1丁目1区）</t>
    <rPh sb="0" eb="3">
      <t>ボウハントウ</t>
    </rPh>
    <rPh sb="3" eb="5">
      <t>シンセツ</t>
    </rPh>
    <rPh sb="5" eb="6">
      <t>ヒ</t>
    </rPh>
    <rPh sb="6" eb="9">
      <t>ホジョキン</t>
    </rPh>
    <rPh sb="10" eb="12">
      <t>クズマキ</t>
    </rPh>
    <rPh sb="13" eb="15">
      <t>チョウメ</t>
    </rPh>
    <rPh sb="16" eb="17">
      <t>ク</t>
    </rPh>
    <phoneticPr fontId="2"/>
  </si>
  <si>
    <t>農林水産業費（県営事業負担金）</t>
    <rPh sb="0" eb="6">
      <t>ノウリンスイサンギョウヒ</t>
    </rPh>
    <rPh sb="7" eb="14">
      <t>ケンエイジギョウフタンキン</t>
    </rPh>
    <phoneticPr fontId="2"/>
  </si>
  <si>
    <t>県営かんがい排水整備事業負担金（大江中流部地区、令和大江地区）</t>
    <rPh sb="0" eb="2">
      <t>ケンエイ</t>
    </rPh>
    <rPh sb="6" eb="8">
      <t>ハイスイ</t>
    </rPh>
    <rPh sb="8" eb="10">
      <t>セイビ</t>
    </rPh>
    <rPh sb="10" eb="12">
      <t>ジギョウ</t>
    </rPh>
    <rPh sb="12" eb="15">
      <t>フタンキン</t>
    </rPh>
    <rPh sb="16" eb="21">
      <t>オオエチュウリュウブ</t>
    </rPh>
    <rPh sb="21" eb="23">
      <t>チク</t>
    </rPh>
    <rPh sb="24" eb="28">
      <t>レイワオオエ</t>
    </rPh>
    <rPh sb="28" eb="30">
      <t>チク</t>
    </rPh>
    <phoneticPr fontId="2"/>
  </si>
  <si>
    <t>県営かんがい排水整備事業負担金（大江中流部地区、令和大江地区、山北用水路地区）</t>
    <rPh sb="0" eb="2">
      <t>ケンエイ</t>
    </rPh>
    <rPh sb="6" eb="8">
      <t>ハイスイ</t>
    </rPh>
    <rPh sb="8" eb="10">
      <t>セイビ</t>
    </rPh>
    <rPh sb="10" eb="12">
      <t>ジギョウ</t>
    </rPh>
    <rPh sb="12" eb="15">
      <t>フタンキン</t>
    </rPh>
    <rPh sb="16" eb="21">
      <t>オオエチュウリュウブ</t>
    </rPh>
    <rPh sb="21" eb="23">
      <t>チク</t>
    </rPh>
    <rPh sb="24" eb="28">
      <t>レイワオオエ</t>
    </rPh>
    <rPh sb="28" eb="30">
      <t>チク</t>
    </rPh>
    <rPh sb="31" eb="33">
      <t>ヤマキタ</t>
    </rPh>
    <rPh sb="33" eb="36">
      <t>ヨウスイロ</t>
    </rPh>
    <rPh sb="36" eb="38">
      <t>チク</t>
    </rPh>
    <phoneticPr fontId="2"/>
  </si>
  <si>
    <t>県営かんがい排水整備事業負担金（令和大江地区（地元負担額に係る雨水排水分））</t>
    <rPh sb="0" eb="2">
      <t>ケンエイ</t>
    </rPh>
    <rPh sb="6" eb="8">
      <t>ハイスイ</t>
    </rPh>
    <rPh sb="8" eb="10">
      <t>セイビ</t>
    </rPh>
    <rPh sb="10" eb="12">
      <t>ジギョウ</t>
    </rPh>
    <rPh sb="12" eb="15">
      <t>フタンキン</t>
    </rPh>
    <rPh sb="16" eb="20">
      <t>レイワオオエ</t>
    </rPh>
    <rPh sb="20" eb="22">
      <t>チク</t>
    </rPh>
    <rPh sb="23" eb="25">
      <t>ジモト</t>
    </rPh>
    <rPh sb="25" eb="28">
      <t>フタンガク</t>
    </rPh>
    <rPh sb="29" eb="30">
      <t>カカ</t>
    </rPh>
    <rPh sb="31" eb="36">
      <t>ウスイハイスイブン</t>
    </rPh>
    <phoneticPr fontId="2"/>
  </si>
  <si>
    <t>県営農村地域防災減災事業負担金（八丁潟地区、大江下流部地区）</t>
    <rPh sb="0" eb="2">
      <t>ケンエイ</t>
    </rPh>
    <rPh sb="2" eb="6">
      <t>ノウソンチイキ</t>
    </rPh>
    <rPh sb="6" eb="8">
      <t>ボウサイ</t>
    </rPh>
    <rPh sb="8" eb="10">
      <t>ゲンサイ</t>
    </rPh>
    <rPh sb="10" eb="12">
      <t>ジギョウ</t>
    </rPh>
    <rPh sb="12" eb="15">
      <t>フタンキン</t>
    </rPh>
    <rPh sb="16" eb="19">
      <t>ハッチョウガタ</t>
    </rPh>
    <rPh sb="19" eb="21">
      <t>チク</t>
    </rPh>
    <rPh sb="22" eb="27">
      <t>オオエカリュウブ</t>
    </rPh>
    <rPh sb="27" eb="29">
      <t>チク</t>
    </rPh>
    <phoneticPr fontId="2"/>
  </si>
  <si>
    <t>総務費（負担金補助及び交付金）</t>
    <rPh sb="0" eb="3">
      <t>ソウムヒ</t>
    </rPh>
    <phoneticPr fontId="5"/>
  </si>
  <si>
    <t>定額減税補足給付金</t>
  </si>
  <si>
    <t>民生費（負担金補助及び交付金）</t>
    <phoneticPr fontId="5"/>
  </si>
  <si>
    <t>農林水産業費（負担金補助及び交付金）</t>
    <phoneticPr fontId="5"/>
  </si>
  <si>
    <t>多面的機能支払補助金</t>
  </si>
  <si>
    <t>認定こども園・小規模保育施設施設型給付費負担金</t>
  </si>
  <si>
    <t>療養給付費負担金</t>
  </si>
  <si>
    <t>非課税世帯等応援臨時給付金</t>
  </si>
  <si>
    <t>地域公共交通活性化協議会負担金</t>
  </si>
  <si>
    <t>地域ふるさとづくり活動交付金</t>
  </si>
  <si>
    <t>住民税非課税世帯等緊急支援臨時給付金</t>
  </si>
  <si>
    <t>未満児保育事業補助金</t>
  </si>
  <si>
    <t>地元融雪井戸維持運営費補助金</t>
  </si>
  <si>
    <t>中越福祉事務組合負担金</t>
  </si>
  <si>
    <t>地域包括型在宅医療の拡充検討プロジェクト負担金</t>
  </si>
  <si>
    <t>観光物産協会補助金</t>
  </si>
  <si>
    <t>商工費（負担金補助及び交付金）</t>
    <rPh sb="0" eb="2">
      <t>ショウコウ</t>
    </rPh>
    <phoneticPr fontId="5"/>
  </si>
  <si>
    <t>住宅等リフォーム事業補助金</t>
  </si>
  <si>
    <t>住宅取得補助金</t>
  </si>
  <si>
    <t>中山間地域等直接支払補助金</t>
  </si>
  <si>
    <t>農林水産業費（負担金補助及び交付金）</t>
  </si>
  <si>
    <t>給食費補助金</t>
  </si>
  <si>
    <t>高齢者就業機会確保事業補助金</t>
  </si>
  <si>
    <t>教育費（負担金補助及び交付金）</t>
    <rPh sb="0" eb="2">
      <t>キョウイク</t>
    </rPh>
    <phoneticPr fontId="5"/>
  </si>
  <si>
    <t>見附まつり補助金</t>
  </si>
  <si>
    <t>県市町村総合事務組合負担金</t>
  </si>
  <si>
    <t>消防費（負担金補助及び交付金）</t>
    <rPh sb="0" eb="2">
      <t>ショウボウ</t>
    </rPh>
    <phoneticPr fontId="5"/>
  </si>
  <si>
    <t>見附市社会福祉協議会</t>
  </si>
  <si>
    <t>中越福祉事務組合</t>
    <rPh sb="0" eb="8">
      <t>チュウエツフクシジムクミアイ</t>
    </rPh>
    <phoneticPr fontId="5"/>
  </si>
  <si>
    <t>新潟県市町村総合事務組合</t>
    <rPh sb="0" eb="3">
      <t>ニイガタケン</t>
    </rPh>
    <rPh sb="3" eb="6">
      <t>シチョウソン</t>
    </rPh>
    <rPh sb="6" eb="8">
      <t>ソウゴウ</t>
    </rPh>
    <rPh sb="8" eb="12">
      <t>ジムクミアイ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</si>
</sst>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%"/>
    <numFmt numFmtId="177" formatCode="_ * #,##0_ ;[Red]_ * \-#,##0_ ;_ * &quot;-&quot;_ ;_ @_ "/>
    <numFmt numFmtId="178" formatCode="_ * #,##0_ ;[Black]_ * \△#,##0_ ;_ * &quot;-&quot;_ ;_ @_ "/>
  </numFmts>
  <fonts count="10" x14ac:knownFonts="1">
    <font>
      <sz val="11"/>
      <color theme="1"/>
      <name val="游ゴシック"/>
      <family val="2"/>
      <scheme val="minor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11"/>
      <color theme="3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3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/>
    <xf numFmtId="3" fontId="1" fillId="0" borderId="1" xfId="0" applyNumberFormat="1" applyFont="1" applyBorder="1" applyAlignment="1">
      <alignment horizontal="left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3" fontId="3" fillId="0" borderId="0" xfId="0" applyNumberFormat="1" applyFont="1"/>
    <xf numFmtId="3" fontId="1" fillId="0" borderId="1" xfId="0" applyNumberFormat="1" applyFont="1" applyBorder="1" applyAlignment="1">
      <alignment vertical="center"/>
    </xf>
    <xf numFmtId="3" fontId="1" fillId="0" borderId="2" xfId="0" applyNumberFormat="1" applyFont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3" fontId="4" fillId="0" borderId="0" xfId="0" applyNumberFormat="1" applyFont="1"/>
    <xf numFmtId="3" fontId="1" fillId="2" borderId="6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 wrapText="1"/>
    </xf>
    <xf numFmtId="3" fontId="1" fillId="2" borderId="7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176" fontId="1" fillId="0" borderId="1" xfId="0" applyNumberFormat="1" applyFont="1" applyBorder="1" applyAlignment="1">
      <alignment vertical="center"/>
    </xf>
    <xf numFmtId="177" fontId="1" fillId="0" borderId="1" xfId="0" applyNumberFormat="1" applyFont="1" applyBorder="1" applyAlignment="1">
      <alignment vertical="center"/>
    </xf>
    <xf numFmtId="177" fontId="6" fillId="0" borderId="1" xfId="0" applyNumberFormat="1" applyFont="1" applyBorder="1" applyAlignment="1">
      <alignment vertical="center"/>
    </xf>
    <xf numFmtId="177" fontId="1" fillId="0" borderId="4" xfId="0" applyNumberFormat="1" applyFont="1" applyBorder="1" applyAlignment="1">
      <alignment vertical="center"/>
    </xf>
    <xf numFmtId="177" fontId="1" fillId="0" borderId="2" xfId="0" applyNumberFormat="1" applyFont="1" applyBorder="1" applyAlignment="1">
      <alignment vertical="center"/>
    </xf>
    <xf numFmtId="10" fontId="1" fillId="0" borderId="1" xfId="0" applyNumberFormat="1" applyFont="1" applyBorder="1" applyAlignment="1">
      <alignment vertical="center"/>
    </xf>
    <xf numFmtId="3" fontId="8" fillId="2" borderId="1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178" fontId="1" fillId="0" borderId="1" xfId="0" applyNumberFormat="1" applyFont="1" applyBorder="1" applyAlignment="1">
      <alignment horizontal="right" vertical="center"/>
    </xf>
    <xf numFmtId="178" fontId="1" fillId="0" borderId="1" xfId="0" applyNumberFormat="1" applyFont="1" applyBorder="1" applyAlignment="1">
      <alignment vertical="center"/>
    </xf>
    <xf numFmtId="178" fontId="6" fillId="0" borderId="1" xfId="0" applyNumberFormat="1" applyFont="1" applyBorder="1" applyAlignment="1">
      <alignment vertical="center"/>
    </xf>
    <xf numFmtId="3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left" vertical="center" indent="1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177" fontId="6" fillId="0" borderId="1" xfId="0" applyNumberFormat="1" applyFont="1" applyFill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/>
    </xf>
    <xf numFmtId="3" fontId="7" fillId="2" borderId="4" xfId="0" applyNumberFormat="1" applyFont="1" applyFill="1" applyBorder="1" applyAlignment="1">
      <alignment horizontal="center" vertical="center"/>
    </xf>
    <xf numFmtId="3" fontId="7" fillId="0" borderId="9" xfId="0" applyNumberFormat="1" applyFont="1" applyBorder="1" applyAlignment="1">
      <alignment vertical="center"/>
    </xf>
    <xf numFmtId="3" fontId="7" fillId="2" borderId="1" xfId="0" applyNumberFormat="1" applyFont="1" applyFill="1" applyBorder="1" applyAlignment="1">
      <alignment horizontal="center" vertical="center"/>
    </xf>
    <xf numFmtId="3" fontId="7" fillId="0" borderId="2" xfId="0" applyNumberFormat="1" applyFont="1" applyBorder="1" applyAlignment="1">
      <alignment vertical="center"/>
    </xf>
    <xf numFmtId="177" fontId="1" fillId="0" borderId="1" xfId="0" applyNumberFormat="1" applyFont="1" applyFill="1" applyBorder="1" applyAlignment="1">
      <alignment vertical="center"/>
    </xf>
    <xf numFmtId="178" fontId="6" fillId="0" borderId="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&#37096;&#38272;&#22996;&#21729;&#20250;\&#20844;&#20250;&#35336;\01.&#33258;&#27835;&#20307;&#21029;&#36039;&#26009;\15_&#26032;&#28511;&#30476;\152111_&#35211;&#38468;&#24066;\R06&#24180;&#24230;&#20107;&#26989;\02.&#22865;&#32004;&#24460;\60.&#20316;&#26989;&#29992;\20250310&#12288;&#38468;&#23646;&#26126;&#32048;&#12539;&#27880;&#35352;\&#12304;R5&#35211;&#38468;&#24066;&#12305;&#12304;&#38598;&#35336;WS&#12305;3.(1)&#36001;&#28304;&#12398;&#26126;&#32048;20230927.xlsx" TargetMode="External"/><Relationship Id="rId1" Type="http://schemas.openxmlformats.org/officeDocument/2006/relationships/externalLinkPath" Target="file:///Z:\&#37096;&#38272;&#22996;&#21729;&#20250;\&#20844;&#20250;&#35336;\01.&#33258;&#27835;&#20307;&#21029;&#36039;&#26009;\15_&#26032;&#28511;&#30476;\152111_&#35211;&#38468;&#24066;\R06&#24180;&#24230;&#20107;&#26989;\02.&#22865;&#32004;&#24460;\60.&#20316;&#26989;&#29992;\20250310&#12288;&#38468;&#23646;&#26126;&#32048;&#12539;&#27880;&#35352;\&#12304;R5&#35211;&#38468;&#24066;&#12305;&#12304;&#38598;&#35336;WS&#12305;3.(1)&#36001;&#28304;&#12398;&#26126;&#32048;202309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リスト"/>
      <sheetName val="入力"/>
      <sheetName val="純資産変動計算書(NW)"/>
      <sheetName val="資金収支計算書(CF)"/>
      <sheetName val="財源の明細用まとめ"/>
      <sheetName val="財源の明細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E2" t="str">
            <v>精算表列位置</v>
          </cell>
          <cell r="F2">
            <v>1</v>
          </cell>
          <cell r="G2">
            <v>3</v>
          </cell>
          <cell r="H2">
            <v>5</v>
          </cell>
          <cell r="I2">
            <v>6</v>
          </cell>
          <cell r="J2">
            <v>7</v>
          </cell>
          <cell r="K2">
            <v>8</v>
          </cell>
          <cell r="L2">
            <v>9</v>
          </cell>
          <cell r="M2">
            <v>10</v>
          </cell>
          <cell r="N2">
            <v>11</v>
          </cell>
          <cell r="O2">
            <v>12</v>
          </cell>
          <cell r="P2">
            <v>13</v>
          </cell>
          <cell r="Q2">
            <v>15</v>
          </cell>
          <cell r="R2">
            <v>16</v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 t="str">
            <v/>
          </cell>
          <cell r="X2">
            <v>4</v>
          </cell>
          <cell r="Y2">
            <v>17</v>
          </cell>
        </row>
        <row r="3">
          <cell r="E3" t="str">
            <v>会計集計区分</v>
          </cell>
          <cell r="F3" t="str">
            <v>一般会計等</v>
          </cell>
          <cell r="G3" t="str">
            <v>一般会計等</v>
          </cell>
          <cell r="H3" t="str">
            <v>全体会計</v>
          </cell>
          <cell r="I3" t="str">
            <v>全体会計</v>
          </cell>
          <cell r="J3" t="str">
            <v>全体会計</v>
          </cell>
          <cell r="K3" t="str">
            <v>全体会計</v>
          </cell>
          <cell r="L3" t="str">
            <v>全体会計</v>
          </cell>
          <cell r="M3" t="str">
            <v>全体会計</v>
          </cell>
          <cell r="N3" t="str">
            <v>全体会計</v>
          </cell>
          <cell r="O3" t="str">
            <v>全体会計</v>
          </cell>
          <cell r="P3" t="str">
            <v>全体会計</v>
          </cell>
          <cell r="Q3" t="str">
            <v>全体会計</v>
          </cell>
          <cell r="R3" t="str">
            <v>全体会計</v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>一般会計等</v>
          </cell>
          <cell r="Y3" t="str">
            <v>全体会計</v>
          </cell>
        </row>
        <row r="4">
          <cell r="C4" t="str">
            <v>区分</v>
          </cell>
          <cell r="D4" t="str">
            <v>財源の内容</v>
          </cell>
          <cell r="E4" t="str">
            <v>会計</v>
          </cell>
          <cell r="F4" t="str">
            <v>一般会計</v>
          </cell>
          <cell r="G4" t="str">
            <v>一般会計等相殺</v>
          </cell>
          <cell r="H4" t="str">
            <v>国民健康保険事業特別会計</v>
          </cell>
          <cell r="I4" t="str">
            <v>後期高齢者医療特別会計</v>
          </cell>
          <cell r="J4" t="str">
            <v>介護保険事業特別会計</v>
          </cell>
          <cell r="K4" t="str">
            <v>宅地造成事業特別会計</v>
          </cell>
          <cell r="L4" t="str">
            <v>ガス事業清算特別会計</v>
          </cell>
          <cell r="M4" t="str">
            <v>水道事業会計</v>
          </cell>
          <cell r="N4" t="str">
            <v>ガス事業会計</v>
          </cell>
          <cell r="O4" t="str">
            <v>下水道事業会計</v>
          </cell>
          <cell r="P4" t="str">
            <v>病院事業会計</v>
          </cell>
          <cell r="Q4" t="str">
            <v>全体会計修正</v>
          </cell>
          <cell r="R4" t="str">
            <v>全体会計相殺</v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>一般会計等</v>
          </cell>
          <cell r="Y4" t="str">
            <v>全体会計</v>
          </cell>
        </row>
        <row r="5">
          <cell r="C5" t="str">
            <v>税収等</v>
          </cell>
          <cell r="E5" t="str">
            <v>市税</v>
          </cell>
          <cell r="F5">
            <v>4879834511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4879834511</v>
          </cell>
          <cell r="Y5">
            <v>4879834511</v>
          </cell>
        </row>
        <row r="6">
          <cell r="C6" t="str">
            <v>税収等</v>
          </cell>
          <cell r="E6" t="str">
            <v>地方譲与税</v>
          </cell>
          <cell r="F6">
            <v>155320000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155320000</v>
          </cell>
          <cell r="Y6">
            <v>155320000</v>
          </cell>
        </row>
        <row r="7">
          <cell r="C7" t="str">
            <v>税収等</v>
          </cell>
          <cell r="E7" t="str">
            <v>利子割交付金</v>
          </cell>
          <cell r="F7">
            <v>1028000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1028000</v>
          </cell>
          <cell r="Y7">
            <v>1028000</v>
          </cell>
        </row>
        <row r="8">
          <cell r="C8" t="str">
            <v>税収等</v>
          </cell>
          <cell r="E8" t="str">
            <v>配当割交付金</v>
          </cell>
          <cell r="F8">
            <v>23578000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23578000</v>
          </cell>
          <cell r="Y8">
            <v>23578000</v>
          </cell>
        </row>
        <row r="9">
          <cell r="C9" t="str">
            <v>税収等</v>
          </cell>
          <cell r="E9" t="str">
            <v>株式等譲渡所得割交付金</v>
          </cell>
          <cell r="F9">
            <v>25315000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25315000</v>
          </cell>
          <cell r="Y9">
            <v>25315000</v>
          </cell>
        </row>
        <row r="10">
          <cell r="C10" t="str">
            <v>税収等</v>
          </cell>
          <cell r="E10" t="str">
            <v>法人事業税交付金</v>
          </cell>
          <cell r="F10">
            <v>76179000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76179000</v>
          </cell>
          <cell r="Y10">
            <v>76179000</v>
          </cell>
        </row>
        <row r="11">
          <cell r="C11" t="str">
            <v>税収等</v>
          </cell>
          <cell r="E11" t="str">
            <v>地方消費税交付金</v>
          </cell>
          <cell r="F11">
            <v>962717000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962717000</v>
          </cell>
          <cell r="Y11">
            <v>962717000</v>
          </cell>
        </row>
        <row r="12">
          <cell r="C12" t="str">
            <v>税収等</v>
          </cell>
          <cell r="E12" t="str">
            <v>環境性能割交付金</v>
          </cell>
          <cell r="F12">
            <v>12389000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12389000</v>
          </cell>
          <cell r="Y12">
            <v>12389000</v>
          </cell>
        </row>
        <row r="13">
          <cell r="C13" t="str">
            <v>税収等</v>
          </cell>
          <cell r="E13" t="str">
            <v>地方特例交付金</v>
          </cell>
          <cell r="F13">
            <v>50700000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50700000</v>
          </cell>
          <cell r="Y13">
            <v>50700000</v>
          </cell>
        </row>
        <row r="14">
          <cell r="C14" t="str">
            <v>税収等</v>
          </cell>
          <cell r="E14" t="str">
            <v>地方交付税</v>
          </cell>
          <cell r="F14">
            <v>4813824000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4813824000</v>
          </cell>
          <cell r="Y14">
            <v>4813824000</v>
          </cell>
        </row>
        <row r="15">
          <cell r="C15" t="str">
            <v>税収等</v>
          </cell>
          <cell r="E15" t="str">
            <v>交通安全対策特別交付金</v>
          </cell>
          <cell r="F15">
            <v>3077000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3077000</v>
          </cell>
          <cell r="Y15">
            <v>3077000</v>
          </cell>
        </row>
        <row r="16">
          <cell r="C16" t="str">
            <v>税収等</v>
          </cell>
          <cell r="E16" t="str">
            <v>分担金及び負担金</v>
          </cell>
          <cell r="F16">
            <v>73374244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73374244</v>
          </cell>
          <cell r="Y16">
            <v>73374244</v>
          </cell>
        </row>
        <row r="17">
          <cell r="C17" t="str">
            <v>税収等</v>
          </cell>
          <cell r="E17" t="str">
            <v>寄附金</v>
          </cell>
          <cell r="F17">
            <v>76194094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76194094</v>
          </cell>
          <cell r="Y17">
            <v>76194094</v>
          </cell>
        </row>
        <row r="18">
          <cell r="C18" t="str">
            <v>税収等</v>
          </cell>
          <cell r="E18" t="str">
            <v>国民健康保険税</v>
          </cell>
          <cell r="F18">
            <v>0</v>
          </cell>
          <cell r="G18">
            <v>0</v>
          </cell>
          <cell r="H18">
            <v>569932000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569932000</v>
          </cell>
        </row>
        <row r="19">
          <cell r="C19" t="str">
            <v>税収等</v>
          </cell>
          <cell r="E19" t="str">
            <v>繰入金</v>
          </cell>
          <cell r="G19">
            <v>0</v>
          </cell>
          <cell r="H19">
            <v>314109418</v>
          </cell>
          <cell r="I19">
            <v>131112885</v>
          </cell>
          <cell r="J19">
            <v>637233113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-2141296099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-1058840683</v>
          </cell>
        </row>
        <row r="20">
          <cell r="C20" t="str">
            <v>税収等</v>
          </cell>
          <cell r="E20" t="str">
            <v>後期高齢者医療保険料</v>
          </cell>
          <cell r="F20">
            <v>0</v>
          </cell>
          <cell r="G20">
            <v>0</v>
          </cell>
          <cell r="H20">
            <v>0</v>
          </cell>
          <cell r="I20">
            <v>347931400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347931400</v>
          </cell>
        </row>
        <row r="21">
          <cell r="C21" t="str">
            <v>税収等</v>
          </cell>
          <cell r="E21" t="str">
            <v>保険料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904998000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904998000</v>
          </cell>
        </row>
        <row r="22">
          <cell r="C22" t="str">
            <v>税収等</v>
          </cell>
          <cell r="E22" t="str">
            <v>支払基金交付金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1084216000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1084216000</v>
          </cell>
        </row>
        <row r="23">
          <cell r="C23" t="str">
            <v>税収等</v>
          </cell>
          <cell r="E23" t="str">
            <v>他会計補助金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984000</v>
          </cell>
          <cell r="N23">
            <v>0</v>
          </cell>
          <cell r="O23">
            <v>14527793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15511793</v>
          </cell>
        </row>
        <row r="24">
          <cell r="C24" t="str">
            <v>税収等</v>
          </cell>
          <cell r="E24" t="str">
            <v>雨水負担金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240124775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240124775</v>
          </cell>
        </row>
        <row r="25">
          <cell r="C25" t="str">
            <v>税収等</v>
          </cell>
          <cell r="E25" t="str">
            <v>長期前受金戻入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105376346</v>
          </cell>
          <cell r="N25">
            <v>0</v>
          </cell>
          <cell r="O25">
            <v>47888863</v>
          </cell>
          <cell r="P25">
            <v>64004100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217269309</v>
          </cell>
        </row>
        <row r="26">
          <cell r="C26" t="str">
            <v>税収等</v>
          </cell>
          <cell r="E26" t="str">
            <v>他会計負担金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451204115</v>
          </cell>
          <cell r="P26">
            <v>36294000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487498115</v>
          </cell>
        </row>
        <row r="27">
          <cell r="C27" t="str">
            <v>税収等</v>
          </cell>
          <cell r="E27" t="str">
            <v>負担金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250791000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250791000</v>
          </cell>
        </row>
        <row r="28">
          <cell r="C28" t="str">
            <v>税収等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</row>
        <row r="29">
          <cell r="C29" t="str">
            <v>税収等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</row>
        <row r="30">
          <cell r="C30" t="str">
            <v>税収等</v>
          </cell>
          <cell r="E30" t="str">
            <v>税収等　小計</v>
          </cell>
          <cell r="F30">
            <v>11153529849</v>
          </cell>
          <cell r="G30">
            <v>0</v>
          </cell>
          <cell r="H30">
            <v>884041418</v>
          </cell>
          <cell r="I30">
            <v>479044285</v>
          </cell>
          <cell r="J30">
            <v>2626447113</v>
          </cell>
          <cell r="K30">
            <v>0</v>
          </cell>
          <cell r="L30">
            <v>0</v>
          </cell>
          <cell r="M30">
            <v>106360346</v>
          </cell>
          <cell r="N30">
            <v>0</v>
          </cell>
          <cell r="O30">
            <v>753745546</v>
          </cell>
          <cell r="P30">
            <v>351089100</v>
          </cell>
          <cell r="Q30">
            <v>0</v>
          </cell>
          <cell r="R30">
            <v>-2141296099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11153529849</v>
          </cell>
          <cell r="Y30">
            <v>14212961558</v>
          </cell>
        </row>
        <row r="31">
          <cell r="C31" t="str">
            <v>国県等補助金</v>
          </cell>
          <cell r="D31" t="str">
            <v>資本的_x000D_補助金</v>
          </cell>
          <cell r="E31" t="str">
            <v>国庫支出金</v>
          </cell>
          <cell r="F31">
            <v>434412718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434412718</v>
          </cell>
          <cell r="Y31">
            <v>434412718</v>
          </cell>
        </row>
        <row r="32">
          <cell r="C32" t="str">
            <v>国県等補助金</v>
          </cell>
          <cell r="D32" t="str">
            <v>資本的_x000D_補助金</v>
          </cell>
          <cell r="E32" t="str">
            <v>県支出金</v>
          </cell>
          <cell r="F32">
            <v>4768418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144895474</v>
          </cell>
          <cell r="P32">
            <v>403000</v>
          </cell>
          <cell r="Q32">
            <v>0</v>
          </cell>
          <cell r="R32">
            <v>-120943317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4768418</v>
          </cell>
          <cell r="Y32">
            <v>29123575</v>
          </cell>
        </row>
        <row r="33">
          <cell r="C33" t="str">
            <v>国県等補助金</v>
          </cell>
          <cell r="D33" t="str">
            <v>資本的_x000D_補助金</v>
          </cell>
          <cell r="E33" t="str">
            <v>資本的補助金　小計</v>
          </cell>
          <cell r="F33">
            <v>439181136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144895474</v>
          </cell>
          <cell r="P33">
            <v>403000</v>
          </cell>
          <cell r="Q33">
            <v>0</v>
          </cell>
          <cell r="R33">
            <v>-120943317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439181136</v>
          </cell>
          <cell r="Y33">
            <v>463536293</v>
          </cell>
        </row>
        <row r="34">
          <cell r="C34" t="str">
            <v>国県等補助金</v>
          </cell>
          <cell r="D34" t="str">
            <v>経常的_x000D_補助金</v>
          </cell>
          <cell r="E34" t="str">
            <v>国庫支出金</v>
          </cell>
          <cell r="F34">
            <v>3364621716</v>
          </cell>
          <cell r="G34">
            <v>0</v>
          </cell>
          <cell r="H34">
            <v>60000</v>
          </cell>
          <cell r="I34">
            <v>0</v>
          </cell>
          <cell r="J34">
            <v>1047531443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3364621716</v>
          </cell>
          <cell r="Y34">
            <v>4412213159</v>
          </cell>
        </row>
        <row r="35">
          <cell r="C35" t="str">
            <v>国県等補助金</v>
          </cell>
          <cell r="D35" t="str">
            <v>経常的_x000D_補助金</v>
          </cell>
          <cell r="E35" t="str">
            <v>県支出金</v>
          </cell>
          <cell r="F35">
            <v>1328403450</v>
          </cell>
          <cell r="G35">
            <v>0</v>
          </cell>
          <cell r="H35">
            <v>2415730749</v>
          </cell>
          <cell r="I35">
            <v>0</v>
          </cell>
          <cell r="J35">
            <v>652371917</v>
          </cell>
          <cell r="K35">
            <v>0</v>
          </cell>
          <cell r="L35">
            <v>0</v>
          </cell>
          <cell r="M35">
            <v>149951158</v>
          </cell>
          <cell r="N35">
            <v>0</v>
          </cell>
          <cell r="O35">
            <v>272222800</v>
          </cell>
          <cell r="P35">
            <v>81968685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1328403450</v>
          </cell>
          <cell r="Y35">
            <v>4900648759</v>
          </cell>
        </row>
        <row r="36">
          <cell r="C36" t="str">
            <v>国県等補助金</v>
          </cell>
          <cell r="D36" t="str">
            <v>経常的_x000D_補助金</v>
          </cell>
          <cell r="E36" t="str">
            <v>経常的補助金　小計</v>
          </cell>
          <cell r="F36">
            <v>4693025166</v>
          </cell>
          <cell r="G36">
            <v>0</v>
          </cell>
          <cell r="H36">
            <v>2415790749</v>
          </cell>
          <cell r="I36">
            <v>0</v>
          </cell>
          <cell r="J36">
            <v>1699903360</v>
          </cell>
          <cell r="K36">
            <v>0</v>
          </cell>
          <cell r="L36">
            <v>0</v>
          </cell>
          <cell r="M36">
            <v>149951158</v>
          </cell>
          <cell r="N36">
            <v>0</v>
          </cell>
          <cell r="O36">
            <v>272222800</v>
          </cell>
          <cell r="P36">
            <v>81968685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4693025166</v>
          </cell>
          <cell r="Y36">
            <v>9312861918</v>
          </cell>
        </row>
        <row r="37">
          <cell r="C37" t="str">
            <v>国県等補助金</v>
          </cell>
          <cell r="E37" t="str">
            <v>国県等補助金　小計</v>
          </cell>
          <cell r="F37">
            <v>5132206302</v>
          </cell>
          <cell r="G37">
            <v>0</v>
          </cell>
          <cell r="H37">
            <v>2415790749</v>
          </cell>
          <cell r="I37">
            <v>0</v>
          </cell>
          <cell r="J37">
            <v>1699903360</v>
          </cell>
          <cell r="K37">
            <v>0</v>
          </cell>
          <cell r="L37">
            <v>0</v>
          </cell>
          <cell r="M37">
            <v>149951158</v>
          </cell>
          <cell r="N37">
            <v>0</v>
          </cell>
          <cell r="O37">
            <v>417118274</v>
          </cell>
          <cell r="P37">
            <v>82371685</v>
          </cell>
          <cell r="Q37">
            <v>0</v>
          </cell>
          <cell r="R37">
            <v>-120943317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5132206302</v>
          </cell>
          <cell r="Y37">
            <v>9776398211</v>
          </cell>
        </row>
        <row r="38">
          <cell r="C38" t="str">
            <v>財源</v>
          </cell>
          <cell r="E38" t="str">
            <v>合計</v>
          </cell>
          <cell r="F38">
            <v>16285736151</v>
          </cell>
          <cell r="G38">
            <v>0</v>
          </cell>
          <cell r="H38">
            <v>3299832167</v>
          </cell>
          <cell r="I38">
            <v>479044285</v>
          </cell>
          <cell r="J38">
            <v>4326350473</v>
          </cell>
          <cell r="K38">
            <v>0</v>
          </cell>
          <cell r="L38">
            <v>0</v>
          </cell>
          <cell r="M38">
            <v>256311504</v>
          </cell>
          <cell r="N38">
            <v>0</v>
          </cell>
          <cell r="O38">
            <v>1170863820</v>
          </cell>
          <cell r="P38">
            <v>433460785</v>
          </cell>
          <cell r="Q38">
            <v>0</v>
          </cell>
          <cell r="R38">
            <v>-2262239416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16285736151</v>
          </cell>
          <cell r="Y38">
            <v>23989359769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1B4EE-A446-4093-8ABC-E344EE884BC0}">
  <sheetPr>
    <pageSetUpPr fitToPage="1"/>
  </sheetPr>
  <dimension ref="A1:H23"/>
  <sheetViews>
    <sheetView tabSelected="1" zoomScaleNormal="100" workbookViewId="0"/>
  </sheetViews>
  <sheetFormatPr defaultColWidth="8.875" defaultRowHeight="11.25" x14ac:dyDescent="0.15"/>
  <cols>
    <col min="1" max="1" width="30.875" style="4" customWidth="1"/>
    <col min="2" max="8" width="15.875" style="4" customWidth="1"/>
    <col min="9" max="16384" width="8.875" style="4"/>
  </cols>
  <sheetData>
    <row r="1" spans="1:8" ht="21" x14ac:dyDescent="0.15">
      <c r="A1" s="28" t="s">
        <v>140</v>
      </c>
      <c r="B1" s="28"/>
      <c r="C1" s="28"/>
      <c r="D1" s="28"/>
      <c r="E1" s="28"/>
      <c r="F1" s="28"/>
      <c r="G1" s="28"/>
      <c r="H1" s="28"/>
    </row>
    <row r="2" spans="1:8" ht="13.5" x14ac:dyDescent="0.15">
      <c r="A2" s="7" t="s">
        <v>149</v>
      </c>
      <c r="B2" s="7"/>
      <c r="C2" s="7"/>
      <c r="D2" s="7"/>
      <c r="E2" s="7"/>
      <c r="F2" s="7"/>
      <c r="G2" s="7"/>
      <c r="H2" s="7"/>
    </row>
    <row r="3" spans="1:8" ht="13.5" x14ac:dyDescent="0.15">
      <c r="A3" s="7" t="s">
        <v>229</v>
      </c>
      <c r="B3" s="7"/>
      <c r="C3" s="7"/>
      <c r="D3" s="7"/>
      <c r="E3" s="7"/>
      <c r="F3" s="7"/>
      <c r="G3" s="7"/>
      <c r="H3" s="7"/>
    </row>
    <row r="4" spans="1:8" ht="13.5" x14ac:dyDescent="0.15">
      <c r="A4" s="7"/>
      <c r="B4" s="7"/>
      <c r="C4" s="7"/>
      <c r="D4" s="7"/>
      <c r="E4" s="7"/>
      <c r="F4" s="7"/>
      <c r="G4" s="7"/>
      <c r="H4" s="6" t="s">
        <v>139</v>
      </c>
    </row>
    <row r="5" spans="1:8" ht="33.75" x14ac:dyDescent="0.15">
      <c r="A5" s="27" t="s">
        <v>82</v>
      </c>
      <c r="B5" s="26" t="s">
        <v>138</v>
      </c>
      <c r="C5" s="26" t="s">
        <v>137</v>
      </c>
      <c r="D5" s="26" t="s">
        <v>136</v>
      </c>
      <c r="E5" s="26" t="s">
        <v>135</v>
      </c>
      <c r="F5" s="26" t="s">
        <v>134</v>
      </c>
      <c r="G5" s="26" t="s">
        <v>133</v>
      </c>
      <c r="H5" s="26" t="s">
        <v>132</v>
      </c>
    </row>
    <row r="6" spans="1:8" x14ac:dyDescent="0.15">
      <c r="A6" s="5" t="s">
        <v>131</v>
      </c>
      <c r="B6" s="29">
        <v>50695409766</v>
      </c>
      <c r="C6" s="29">
        <v>5711972573</v>
      </c>
      <c r="D6" s="29">
        <v>7149629014</v>
      </c>
      <c r="E6" s="29">
        <v>49257753325</v>
      </c>
      <c r="F6" s="29">
        <v>21828320280</v>
      </c>
      <c r="G6" s="29">
        <v>1003082563</v>
      </c>
      <c r="H6" s="29">
        <v>27429433045</v>
      </c>
    </row>
    <row r="7" spans="1:8" x14ac:dyDescent="0.15">
      <c r="A7" s="5" t="s">
        <v>125</v>
      </c>
      <c r="B7" s="29">
        <v>11072606723</v>
      </c>
      <c r="C7" s="29">
        <v>4784856</v>
      </c>
      <c r="D7" s="29">
        <v>81572085</v>
      </c>
      <c r="E7" s="29">
        <v>10995819494</v>
      </c>
      <c r="F7" s="29" t="s">
        <v>230</v>
      </c>
      <c r="G7" s="29" t="s">
        <v>230</v>
      </c>
      <c r="H7" s="29">
        <v>10995819494</v>
      </c>
    </row>
    <row r="8" spans="1:8" x14ac:dyDescent="0.15">
      <c r="A8" s="5" t="s">
        <v>130</v>
      </c>
      <c r="B8" s="29" t="s">
        <v>230</v>
      </c>
      <c r="C8" s="29" t="s">
        <v>230</v>
      </c>
      <c r="D8" s="29" t="s">
        <v>230</v>
      </c>
      <c r="E8" s="29" t="s">
        <v>230</v>
      </c>
      <c r="F8" s="29" t="s">
        <v>230</v>
      </c>
      <c r="G8" s="29" t="s">
        <v>230</v>
      </c>
      <c r="H8" s="29" t="s">
        <v>230</v>
      </c>
    </row>
    <row r="9" spans="1:8" x14ac:dyDescent="0.15">
      <c r="A9" s="5" t="s">
        <v>124</v>
      </c>
      <c r="B9" s="29">
        <v>37245584333</v>
      </c>
      <c r="C9" s="29">
        <v>4469251531</v>
      </c>
      <c r="D9" s="29">
        <v>6908166577</v>
      </c>
      <c r="E9" s="29">
        <v>34806669287</v>
      </c>
      <c r="F9" s="29">
        <v>20313335102</v>
      </c>
      <c r="G9" s="29">
        <v>908326134</v>
      </c>
      <c r="H9" s="29">
        <v>14493334185</v>
      </c>
    </row>
    <row r="10" spans="1:8" x14ac:dyDescent="0.15">
      <c r="A10" s="5" t="s">
        <v>123</v>
      </c>
      <c r="B10" s="29">
        <v>2242192260</v>
      </c>
      <c r="C10" s="29">
        <v>385585799</v>
      </c>
      <c r="D10" s="29">
        <v>101869502</v>
      </c>
      <c r="E10" s="29">
        <v>2525908557</v>
      </c>
      <c r="F10" s="29">
        <v>1514985178</v>
      </c>
      <c r="G10" s="29">
        <v>94756429</v>
      </c>
      <c r="H10" s="29">
        <v>1010923379</v>
      </c>
    </row>
    <row r="11" spans="1:8" x14ac:dyDescent="0.15">
      <c r="A11" s="5" t="s">
        <v>129</v>
      </c>
      <c r="B11" s="29" t="s">
        <v>230</v>
      </c>
      <c r="C11" s="29" t="s">
        <v>230</v>
      </c>
      <c r="D11" s="29" t="s">
        <v>230</v>
      </c>
      <c r="E11" s="29" t="s">
        <v>230</v>
      </c>
      <c r="F11" s="29" t="s">
        <v>230</v>
      </c>
      <c r="G11" s="29" t="s">
        <v>230</v>
      </c>
      <c r="H11" s="29" t="s">
        <v>230</v>
      </c>
    </row>
    <row r="12" spans="1:8" x14ac:dyDescent="0.15">
      <c r="A12" s="5" t="s">
        <v>128</v>
      </c>
      <c r="B12" s="29" t="s">
        <v>230</v>
      </c>
      <c r="C12" s="29" t="s">
        <v>230</v>
      </c>
      <c r="D12" s="29" t="s">
        <v>230</v>
      </c>
      <c r="E12" s="29" t="s">
        <v>230</v>
      </c>
      <c r="F12" s="29" t="s">
        <v>230</v>
      </c>
      <c r="G12" s="29" t="s">
        <v>230</v>
      </c>
      <c r="H12" s="29" t="s">
        <v>230</v>
      </c>
    </row>
    <row r="13" spans="1:8" x14ac:dyDescent="0.15">
      <c r="A13" s="5" t="s">
        <v>127</v>
      </c>
      <c r="B13" s="29" t="s">
        <v>230</v>
      </c>
      <c r="C13" s="29" t="s">
        <v>230</v>
      </c>
      <c r="D13" s="29" t="s">
        <v>230</v>
      </c>
      <c r="E13" s="29" t="s">
        <v>230</v>
      </c>
      <c r="F13" s="29" t="s">
        <v>230</v>
      </c>
      <c r="G13" s="29" t="s">
        <v>230</v>
      </c>
      <c r="H13" s="29" t="s">
        <v>230</v>
      </c>
    </row>
    <row r="14" spans="1:8" x14ac:dyDescent="0.15">
      <c r="A14" s="5" t="s">
        <v>56</v>
      </c>
      <c r="B14" s="29" t="s">
        <v>230</v>
      </c>
      <c r="C14" s="29" t="s">
        <v>230</v>
      </c>
      <c r="D14" s="29" t="s">
        <v>230</v>
      </c>
      <c r="E14" s="29" t="s">
        <v>230</v>
      </c>
      <c r="F14" s="29" t="s">
        <v>230</v>
      </c>
      <c r="G14" s="29" t="s">
        <v>230</v>
      </c>
      <c r="H14" s="29" t="s">
        <v>230</v>
      </c>
    </row>
    <row r="15" spans="1:8" x14ac:dyDescent="0.15">
      <c r="A15" s="5" t="s">
        <v>122</v>
      </c>
      <c r="B15" s="29">
        <v>135026450</v>
      </c>
      <c r="C15" s="29">
        <v>852350387</v>
      </c>
      <c r="D15" s="29">
        <v>58020850</v>
      </c>
      <c r="E15" s="29">
        <v>929355987</v>
      </c>
      <c r="F15" s="29" t="s">
        <v>230</v>
      </c>
      <c r="G15" s="29" t="s">
        <v>230</v>
      </c>
      <c r="H15" s="29">
        <v>929355987</v>
      </c>
    </row>
    <row r="16" spans="1:8" x14ac:dyDescent="0.15">
      <c r="A16" s="5" t="s">
        <v>126</v>
      </c>
      <c r="B16" s="29">
        <v>12588508396</v>
      </c>
      <c r="C16" s="29">
        <v>17752075468</v>
      </c>
      <c r="D16" s="29">
        <v>5264607</v>
      </c>
      <c r="E16" s="29">
        <v>30335319257</v>
      </c>
      <c r="F16" s="29">
        <v>19721097729</v>
      </c>
      <c r="G16" s="29">
        <v>725784193</v>
      </c>
      <c r="H16" s="29">
        <v>10614221528</v>
      </c>
    </row>
    <row r="17" spans="1:8" x14ac:dyDescent="0.15">
      <c r="A17" s="5" t="s">
        <v>125</v>
      </c>
      <c r="B17" s="29">
        <v>794944388</v>
      </c>
      <c r="C17" s="29" t="s">
        <v>230</v>
      </c>
      <c r="D17" s="29">
        <v>6</v>
      </c>
      <c r="E17" s="29">
        <v>794944382</v>
      </c>
      <c r="F17" s="29" t="s">
        <v>230</v>
      </c>
      <c r="G17" s="29" t="s">
        <v>230</v>
      </c>
      <c r="H17" s="29">
        <v>794944382</v>
      </c>
    </row>
    <row r="18" spans="1:8" x14ac:dyDescent="0.15">
      <c r="A18" s="5" t="s">
        <v>124</v>
      </c>
      <c r="B18" s="29">
        <v>460314827</v>
      </c>
      <c r="C18" s="29">
        <v>1870000</v>
      </c>
      <c r="D18" s="29" t="s">
        <v>230</v>
      </c>
      <c r="E18" s="29">
        <v>462184827</v>
      </c>
      <c r="F18" s="29">
        <v>255674359</v>
      </c>
      <c r="G18" s="29">
        <v>9491260</v>
      </c>
      <c r="H18" s="29">
        <v>206510468</v>
      </c>
    </row>
    <row r="19" spans="1:8" x14ac:dyDescent="0.15">
      <c r="A19" s="5" t="s">
        <v>123</v>
      </c>
      <c r="B19" s="29">
        <v>11291778721</v>
      </c>
      <c r="C19" s="29">
        <v>17720326868</v>
      </c>
      <c r="D19" s="29">
        <v>1</v>
      </c>
      <c r="E19" s="29">
        <v>29012105588</v>
      </c>
      <c r="F19" s="29">
        <v>19463735634</v>
      </c>
      <c r="G19" s="29">
        <v>716081966</v>
      </c>
      <c r="H19" s="29">
        <v>9548369954</v>
      </c>
    </row>
    <row r="20" spans="1:8" x14ac:dyDescent="0.15">
      <c r="A20" s="5" t="s">
        <v>56</v>
      </c>
      <c r="B20" s="29">
        <v>10548360</v>
      </c>
      <c r="C20" s="29" t="s">
        <v>230</v>
      </c>
      <c r="D20" s="29" t="s">
        <v>230</v>
      </c>
      <c r="E20" s="29">
        <v>10548360</v>
      </c>
      <c r="F20" s="29">
        <v>1687736</v>
      </c>
      <c r="G20" s="29">
        <v>210967</v>
      </c>
      <c r="H20" s="29">
        <v>8860624</v>
      </c>
    </row>
    <row r="21" spans="1:8" x14ac:dyDescent="0.15">
      <c r="A21" s="5" t="s">
        <v>122</v>
      </c>
      <c r="B21" s="29">
        <v>30922100</v>
      </c>
      <c r="C21" s="29">
        <v>29878600</v>
      </c>
      <c r="D21" s="29">
        <v>5264600</v>
      </c>
      <c r="E21" s="29">
        <v>55536100</v>
      </c>
      <c r="F21" s="29" t="s">
        <v>230</v>
      </c>
      <c r="G21" s="29" t="s">
        <v>230</v>
      </c>
      <c r="H21" s="29">
        <v>55536100</v>
      </c>
    </row>
    <row r="22" spans="1:8" x14ac:dyDescent="0.15">
      <c r="A22" s="5" t="s">
        <v>121</v>
      </c>
      <c r="B22" s="29">
        <v>4084946234</v>
      </c>
      <c r="C22" s="29">
        <v>4209356644</v>
      </c>
      <c r="D22" s="29">
        <v>330490792</v>
      </c>
      <c r="E22" s="29">
        <v>7963812086</v>
      </c>
      <c r="F22" s="29">
        <v>4481337370</v>
      </c>
      <c r="G22" s="29">
        <v>409030416</v>
      </c>
      <c r="H22" s="29">
        <v>3482474716</v>
      </c>
    </row>
    <row r="23" spans="1:8" x14ac:dyDescent="0.15">
      <c r="A23" s="5" t="s">
        <v>10</v>
      </c>
      <c r="B23" s="29">
        <v>67368864396</v>
      </c>
      <c r="C23" s="29">
        <v>27673404685</v>
      </c>
      <c r="D23" s="29">
        <v>7485384413</v>
      </c>
      <c r="E23" s="29">
        <v>87556884668</v>
      </c>
      <c r="F23" s="29">
        <v>46030755379</v>
      </c>
      <c r="G23" s="29">
        <v>2137897172</v>
      </c>
      <c r="H23" s="29">
        <v>41526129289</v>
      </c>
    </row>
  </sheetData>
  <phoneticPr fontId="5"/>
  <pageMargins left="0.39370078740157483" right="0.39370078740157483" top="0.39370078740157483" bottom="0.39370078740157483" header="0.19685039370078741" footer="0.19685039370078741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6"/>
  <sheetViews>
    <sheetView zoomScale="115" zoomScaleNormal="115" workbookViewId="0"/>
  </sheetViews>
  <sheetFormatPr defaultColWidth="8.875" defaultRowHeight="11.25" x14ac:dyDescent="0.15"/>
  <cols>
    <col min="1" max="1" width="22.875" style="4" customWidth="1"/>
    <col min="2" max="10" width="12.875" style="4" customWidth="1"/>
    <col min="11" max="16384" width="8.875" style="4"/>
  </cols>
  <sheetData>
    <row r="1" spans="1:10" ht="21" x14ac:dyDescent="0.2">
      <c r="A1" s="8" t="s">
        <v>68</v>
      </c>
    </row>
    <row r="2" spans="1:10" ht="13.5" x14ac:dyDescent="0.15">
      <c r="A2" s="7" t="str">
        <f>有形固定資産の明細!A2</f>
        <v>自治体名：見附市</v>
      </c>
    </row>
    <row r="3" spans="1:10" ht="13.5" x14ac:dyDescent="0.15">
      <c r="A3" s="7" t="str">
        <f>有形固定資産の明細!A3</f>
        <v>年度：令和6年度</v>
      </c>
    </row>
    <row r="4" spans="1:10" ht="13.5" x14ac:dyDescent="0.15">
      <c r="J4" s="6" t="s">
        <v>111</v>
      </c>
    </row>
    <row r="5" spans="1:10" ht="22.5" customHeight="1" x14ac:dyDescent="0.15">
      <c r="A5" s="11" t="s">
        <v>46</v>
      </c>
      <c r="B5" s="1" t="s">
        <v>69</v>
      </c>
      <c r="C5" s="2" t="s">
        <v>70</v>
      </c>
      <c r="D5" s="2" t="s">
        <v>71</v>
      </c>
      <c r="E5" s="2" t="s">
        <v>72</v>
      </c>
      <c r="F5" s="2" t="s">
        <v>73</v>
      </c>
      <c r="G5" s="2" t="s">
        <v>74</v>
      </c>
      <c r="H5" s="2" t="s">
        <v>75</v>
      </c>
      <c r="I5" s="2" t="s">
        <v>76</v>
      </c>
      <c r="J5" s="1" t="s">
        <v>77</v>
      </c>
    </row>
    <row r="6" spans="1:10" ht="18" customHeight="1" x14ac:dyDescent="0.15">
      <c r="A6" s="23">
        <f>SUM(B6:J6)</f>
        <v>18870024887</v>
      </c>
      <c r="B6" s="21">
        <v>1650057848</v>
      </c>
      <c r="C6" s="21">
        <v>1660729338</v>
      </c>
      <c r="D6" s="21">
        <v>1646552756</v>
      </c>
      <c r="E6" s="21">
        <v>1552253266</v>
      </c>
      <c r="F6" s="21">
        <v>3084800919</v>
      </c>
      <c r="G6" s="21">
        <v>5503764000</v>
      </c>
      <c r="H6" s="21">
        <v>1947368236</v>
      </c>
      <c r="I6" s="21">
        <v>1040183984</v>
      </c>
      <c r="J6" s="21">
        <v>784314540</v>
      </c>
    </row>
  </sheetData>
  <phoneticPr fontId="5"/>
  <pageMargins left="0.39370078740157483" right="0.39370078740157483" top="0.39370078740157483" bottom="0.39370078740157483" header="0.19685039370078741" footer="0.19685039370078741"/>
  <pageSetup paperSize="9" scale="9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6"/>
  <sheetViews>
    <sheetView zoomScale="115" zoomScaleNormal="115" workbookViewId="0"/>
  </sheetViews>
  <sheetFormatPr defaultColWidth="8.875" defaultRowHeight="11.25" x14ac:dyDescent="0.15"/>
  <cols>
    <col min="1" max="1" width="22.875" style="4" customWidth="1"/>
    <col min="2" max="2" width="112.875" style="4" customWidth="1"/>
    <col min="3" max="16384" width="8.875" style="4"/>
  </cols>
  <sheetData>
    <row r="1" spans="1:2" ht="21" x14ac:dyDescent="0.2">
      <c r="A1" s="8" t="s">
        <v>78</v>
      </c>
    </row>
    <row r="2" spans="1:2" ht="13.5" x14ac:dyDescent="0.15">
      <c r="A2" s="7" t="str">
        <f>有形固定資産の明細!A2</f>
        <v>自治体名：見附市</v>
      </c>
    </row>
    <row r="3" spans="1:2" ht="13.5" x14ac:dyDescent="0.15">
      <c r="A3" s="7" t="str">
        <f>有形固定資産の明細!A3</f>
        <v>年度：令和6年度</v>
      </c>
    </row>
    <row r="4" spans="1:2" ht="13.5" x14ac:dyDescent="0.15">
      <c r="B4" s="6" t="s">
        <v>111</v>
      </c>
    </row>
    <row r="5" spans="1:2" ht="22.5" customHeight="1" x14ac:dyDescent="0.15">
      <c r="A5" s="14" t="s">
        <v>79</v>
      </c>
      <c r="B5" s="1" t="s">
        <v>80</v>
      </c>
    </row>
    <row r="6" spans="1:2" ht="18" customHeight="1" x14ac:dyDescent="0.15">
      <c r="A6" s="23">
        <v>0</v>
      </c>
      <c r="B6" s="9"/>
    </row>
  </sheetData>
  <phoneticPr fontId="5"/>
  <pageMargins left="0.39370078740157483" right="0.39370078740157483" top="0.39370078740157483" bottom="0.39370078740157483" header="0.19685039370078741" footer="0.19685039370078741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10"/>
  <sheetViews>
    <sheetView zoomScale="115" zoomScaleNormal="115" workbookViewId="0">
      <selection activeCell="D15" sqref="D15"/>
    </sheetView>
  </sheetViews>
  <sheetFormatPr defaultColWidth="8.875" defaultRowHeight="11.25" x14ac:dyDescent="0.15"/>
  <cols>
    <col min="1" max="1" width="18.875" style="4" customWidth="1"/>
    <col min="2" max="6" width="20.875" style="4" customWidth="1"/>
    <col min="7" max="16384" width="8.875" style="4"/>
  </cols>
  <sheetData>
    <row r="1" spans="1:6" ht="21" x14ac:dyDescent="0.2">
      <c r="A1" s="8" t="s">
        <v>81</v>
      </c>
    </row>
    <row r="2" spans="1:6" ht="13.5" x14ac:dyDescent="0.15">
      <c r="A2" s="7" t="str">
        <f>有形固定資産の明細!A2</f>
        <v>自治体名：見附市</v>
      </c>
    </row>
    <row r="3" spans="1:6" ht="13.5" x14ac:dyDescent="0.15">
      <c r="A3" s="7" t="str">
        <f>有形固定資産の明細!A3</f>
        <v>年度：令和6年度</v>
      </c>
    </row>
    <row r="4" spans="1:6" ht="13.5" x14ac:dyDescent="0.15">
      <c r="F4" s="6" t="s">
        <v>111</v>
      </c>
    </row>
    <row r="5" spans="1:6" ht="22.5" customHeight="1" x14ac:dyDescent="0.15">
      <c r="A5" s="39" t="s">
        <v>82</v>
      </c>
      <c r="B5" s="39" t="s">
        <v>83</v>
      </c>
      <c r="C5" s="39" t="s">
        <v>84</v>
      </c>
      <c r="D5" s="39" t="s">
        <v>85</v>
      </c>
      <c r="E5" s="39"/>
      <c r="F5" s="39" t="s">
        <v>86</v>
      </c>
    </row>
    <row r="6" spans="1:6" ht="22.5" customHeight="1" x14ac:dyDescent="0.15">
      <c r="A6" s="39"/>
      <c r="B6" s="39"/>
      <c r="C6" s="39"/>
      <c r="D6" s="1" t="s">
        <v>87</v>
      </c>
      <c r="E6" s="1" t="s">
        <v>30</v>
      </c>
      <c r="F6" s="39"/>
    </row>
    <row r="7" spans="1:6" ht="18" customHeight="1" x14ac:dyDescent="0.15">
      <c r="A7" s="5" t="s">
        <v>221</v>
      </c>
      <c r="B7" s="21">
        <v>2061883000</v>
      </c>
      <c r="C7" s="21">
        <v>182586073</v>
      </c>
      <c r="D7" s="21">
        <v>225097073</v>
      </c>
      <c r="E7" s="21">
        <v>0</v>
      </c>
      <c r="F7" s="21">
        <f>B7+C7-D7-E7</f>
        <v>2019372000</v>
      </c>
    </row>
    <row r="8" spans="1:6" ht="18" customHeight="1" x14ac:dyDescent="0.15">
      <c r="A8" s="5" t="s">
        <v>222</v>
      </c>
      <c r="B8" s="21">
        <v>207091968</v>
      </c>
      <c r="C8" s="51">
        <v>221703527</v>
      </c>
      <c r="D8" s="21">
        <v>207091968</v>
      </c>
      <c r="E8" s="21">
        <v>0</v>
      </c>
      <c r="F8" s="21">
        <f>B8+C8-D8-E8</f>
        <v>221703527</v>
      </c>
    </row>
    <row r="9" spans="1:6" ht="18" customHeight="1" x14ac:dyDescent="0.15">
      <c r="A9" s="5" t="s">
        <v>223</v>
      </c>
      <c r="B9" s="21">
        <v>0</v>
      </c>
      <c r="C9" s="21">
        <v>0</v>
      </c>
      <c r="D9" s="21">
        <v>0</v>
      </c>
      <c r="E9" s="21">
        <v>0</v>
      </c>
      <c r="F9" s="21">
        <f>B9+C9-D9-E9</f>
        <v>0</v>
      </c>
    </row>
    <row r="10" spans="1:6" ht="18" customHeight="1" x14ac:dyDescent="0.15">
      <c r="A10" s="3" t="s">
        <v>10</v>
      </c>
      <c r="B10" s="21">
        <f>SUM(B7:B9)</f>
        <v>2268974968</v>
      </c>
      <c r="C10" s="21">
        <f>SUM(C7:C9)</f>
        <v>404289600</v>
      </c>
      <c r="D10" s="21">
        <f>SUM(D7:D9)</f>
        <v>432189041</v>
      </c>
      <c r="E10" s="21">
        <f>SUM(E7:E9)</f>
        <v>0</v>
      </c>
      <c r="F10" s="21">
        <f>SUM(F7:F9)</f>
        <v>2241075527</v>
      </c>
    </row>
  </sheetData>
  <mergeCells count="5">
    <mergeCell ref="A5:A6"/>
    <mergeCell ref="B5:B6"/>
    <mergeCell ref="C5:C6"/>
    <mergeCell ref="F5:F6"/>
    <mergeCell ref="D5:E5"/>
  </mergeCells>
  <phoneticPr fontId="5"/>
  <pageMargins left="0.39370078740157483" right="0.39370078740157483" top="0.39370078740157483" bottom="0.39370078740157483" header="0.19685039370078741" footer="0.19685039370078741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64"/>
  <sheetViews>
    <sheetView zoomScale="115" zoomScaleNormal="115" workbookViewId="0"/>
  </sheetViews>
  <sheetFormatPr defaultColWidth="8.875" defaultRowHeight="11.25" x14ac:dyDescent="0.15"/>
  <cols>
    <col min="1" max="1" width="25.875" style="4" customWidth="1"/>
    <col min="2" max="2" width="43.5" style="4" bestFit="1" customWidth="1"/>
    <col min="3" max="3" width="20.625" style="4" customWidth="1"/>
    <col min="4" max="4" width="16.875" style="4" customWidth="1"/>
    <col min="5" max="5" width="57.25" style="4" customWidth="1"/>
    <col min="6" max="16384" width="8.875" style="4"/>
  </cols>
  <sheetData>
    <row r="1" spans="1:5" ht="21" x14ac:dyDescent="0.2">
      <c r="A1" s="8" t="s">
        <v>88</v>
      </c>
    </row>
    <row r="2" spans="1:5" ht="13.5" x14ac:dyDescent="0.15">
      <c r="A2" s="7" t="str">
        <f>有形固定資産の明細!A2</f>
        <v>自治体名：見附市</v>
      </c>
    </row>
    <row r="3" spans="1:5" ht="13.5" x14ac:dyDescent="0.15">
      <c r="A3" s="7" t="str">
        <f>有形固定資産の明細!A3</f>
        <v>年度：令和6年度</v>
      </c>
    </row>
    <row r="4" spans="1:5" ht="13.5" x14ac:dyDescent="0.15">
      <c r="E4" s="6" t="s">
        <v>111</v>
      </c>
    </row>
    <row r="5" spans="1:5" ht="22.5" customHeight="1" x14ac:dyDescent="0.15">
      <c r="A5" s="1" t="s">
        <v>82</v>
      </c>
      <c r="B5" s="1" t="s">
        <v>89</v>
      </c>
      <c r="C5" s="1" t="s">
        <v>90</v>
      </c>
      <c r="D5" s="1" t="s">
        <v>91</v>
      </c>
      <c r="E5" s="1" t="s">
        <v>92</v>
      </c>
    </row>
    <row r="6" spans="1:5" ht="18" customHeight="1" x14ac:dyDescent="0.15">
      <c r="A6" s="42" t="s">
        <v>93</v>
      </c>
      <c r="B6" s="9" t="s">
        <v>231</v>
      </c>
      <c r="C6" s="9" t="s">
        <v>232</v>
      </c>
      <c r="D6" s="21">
        <v>3373000</v>
      </c>
      <c r="E6" s="9" t="s">
        <v>233</v>
      </c>
    </row>
    <row r="7" spans="1:5" ht="18" customHeight="1" x14ac:dyDescent="0.15">
      <c r="A7" s="42"/>
      <c r="B7" s="9" t="s">
        <v>231</v>
      </c>
      <c r="C7" s="9" t="s">
        <v>232</v>
      </c>
      <c r="D7" s="21">
        <v>2100000</v>
      </c>
      <c r="E7" s="9" t="s">
        <v>234</v>
      </c>
    </row>
    <row r="8" spans="1:5" ht="18" customHeight="1" x14ac:dyDescent="0.15">
      <c r="A8" s="42"/>
      <c r="B8" s="9" t="s">
        <v>231</v>
      </c>
      <c r="C8" s="9" t="s">
        <v>232</v>
      </c>
      <c r="D8" s="21">
        <v>1809000</v>
      </c>
      <c r="E8" s="9" t="s">
        <v>235</v>
      </c>
    </row>
    <row r="9" spans="1:5" ht="18" customHeight="1" x14ac:dyDescent="0.15">
      <c r="A9" s="42"/>
      <c r="B9" s="9" t="s">
        <v>231</v>
      </c>
      <c r="C9" s="9" t="s">
        <v>232</v>
      </c>
      <c r="D9" s="21">
        <v>375000</v>
      </c>
      <c r="E9" s="9" t="s">
        <v>236</v>
      </c>
    </row>
    <row r="10" spans="1:5" ht="18" customHeight="1" x14ac:dyDescent="0.15">
      <c r="A10" s="42"/>
      <c r="B10" s="9" t="s">
        <v>237</v>
      </c>
      <c r="C10" s="9" t="s">
        <v>232</v>
      </c>
      <c r="D10" s="21">
        <v>272000</v>
      </c>
      <c r="E10" s="9" t="s">
        <v>238</v>
      </c>
    </row>
    <row r="11" spans="1:5" ht="18" customHeight="1" x14ac:dyDescent="0.15">
      <c r="A11" s="42"/>
      <c r="B11" s="9" t="s">
        <v>237</v>
      </c>
      <c r="C11" s="9" t="s">
        <v>232</v>
      </c>
      <c r="D11" s="21">
        <v>600000</v>
      </c>
      <c r="E11" s="9" t="s">
        <v>239</v>
      </c>
    </row>
    <row r="12" spans="1:5" ht="18" customHeight="1" x14ac:dyDescent="0.15">
      <c r="A12" s="42"/>
      <c r="B12" s="35" t="s">
        <v>237</v>
      </c>
      <c r="C12" s="35" t="s">
        <v>232</v>
      </c>
      <c r="D12" s="21">
        <v>431000</v>
      </c>
      <c r="E12" s="35" t="s">
        <v>240</v>
      </c>
    </row>
    <row r="13" spans="1:5" ht="18" customHeight="1" x14ac:dyDescent="0.15">
      <c r="A13" s="42"/>
      <c r="B13" s="35" t="s">
        <v>237</v>
      </c>
      <c r="C13" s="35" t="s">
        <v>232</v>
      </c>
      <c r="D13" s="21">
        <v>1260000</v>
      </c>
      <c r="E13" s="35" t="s">
        <v>241</v>
      </c>
    </row>
    <row r="14" spans="1:5" ht="18" customHeight="1" x14ac:dyDescent="0.15">
      <c r="A14" s="42"/>
      <c r="B14" s="35" t="s">
        <v>237</v>
      </c>
      <c r="C14" s="35" t="s">
        <v>232</v>
      </c>
      <c r="D14" s="21">
        <v>233000</v>
      </c>
      <c r="E14" s="35" t="s">
        <v>242</v>
      </c>
    </row>
    <row r="15" spans="1:5" ht="18" customHeight="1" x14ac:dyDescent="0.15">
      <c r="A15" s="42"/>
      <c r="B15" s="35" t="s">
        <v>243</v>
      </c>
      <c r="C15" s="35" t="s">
        <v>232</v>
      </c>
      <c r="D15" s="21">
        <v>1044000</v>
      </c>
      <c r="E15" s="35" t="s">
        <v>244</v>
      </c>
    </row>
    <row r="16" spans="1:5" ht="18" customHeight="1" x14ac:dyDescent="0.15">
      <c r="A16" s="42"/>
      <c r="B16" s="35" t="s">
        <v>243</v>
      </c>
      <c r="C16" s="35" t="s">
        <v>232</v>
      </c>
      <c r="D16" s="21">
        <v>40000</v>
      </c>
      <c r="E16" s="35" t="s">
        <v>245</v>
      </c>
    </row>
    <row r="17" spans="1:5" ht="18" customHeight="1" x14ac:dyDescent="0.15">
      <c r="A17" s="42"/>
      <c r="B17" s="35" t="s">
        <v>243</v>
      </c>
      <c r="C17" s="35" t="s">
        <v>232</v>
      </c>
      <c r="D17" s="21">
        <v>228000</v>
      </c>
      <c r="E17" s="35" t="s">
        <v>246</v>
      </c>
    </row>
    <row r="18" spans="1:5" ht="18" customHeight="1" x14ac:dyDescent="0.15">
      <c r="A18" s="42"/>
      <c r="B18" s="35" t="s">
        <v>243</v>
      </c>
      <c r="C18" s="35" t="s">
        <v>232</v>
      </c>
      <c r="D18" s="21">
        <v>277000</v>
      </c>
      <c r="E18" s="35" t="s">
        <v>247</v>
      </c>
    </row>
    <row r="19" spans="1:5" ht="18" customHeight="1" x14ac:dyDescent="0.15">
      <c r="A19" s="42"/>
      <c r="B19" s="35" t="s">
        <v>243</v>
      </c>
      <c r="C19" s="35" t="s">
        <v>232</v>
      </c>
      <c r="D19" s="21">
        <v>119000</v>
      </c>
      <c r="E19" s="35" t="s">
        <v>248</v>
      </c>
    </row>
    <row r="20" spans="1:5" ht="18" customHeight="1" x14ac:dyDescent="0.15">
      <c r="A20" s="42"/>
      <c r="B20" s="35" t="s">
        <v>243</v>
      </c>
      <c r="C20" s="35" t="s">
        <v>232</v>
      </c>
      <c r="D20" s="21">
        <v>1019000</v>
      </c>
      <c r="E20" s="35" t="s">
        <v>247</v>
      </c>
    </row>
    <row r="21" spans="1:5" ht="18" customHeight="1" x14ac:dyDescent="0.15">
      <c r="A21" s="42"/>
      <c r="B21" s="35" t="s">
        <v>243</v>
      </c>
      <c r="C21" s="35" t="s">
        <v>232</v>
      </c>
      <c r="D21" s="21">
        <v>220000</v>
      </c>
      <c r="E21" s="35" t="s">
        <v>249</v>
      </c>
    </row>
    <row r="22" spans="1:5" ht="18" customHeight="1" x14ac:dyDescent="0.15">
      <c r="A22" s="42"/>
      <c r="B22" s="35" t="s">
        <v>243</v>
      </c>
      <c r="C22" s="35" t="s">
        <v>232</v>
      </c>
      <c r="D22" s="21">
        <v>37000</v>
      </c>
      <c r="E22" s="35" t="s">
        <v>248</v>
      </c>
    </row>
    <row r="23" spans="1:5" ht="18" customHeight="1" x14ac:dyDescent="0.15">
      <c r="A23" s="42"/>
      <c r="B23" s="35" t="s">
        <v>243</v>
      </c>
      <c r="C23" s="35" t="s">
        <v>232</v>
      </c>
      <c r="D23" s="21">
        <v>4190000</v>
      </c>
      <c r="E23" s="35" t="s">
        <v>168</v>
      </c>
    </row>
    <row r="24" spans="1:5" ht="18" customHeight="1" x14ac:dyDescent="0.15">
      <c r="A24" s="42"/>
      <c r="B24" s="35" t="s">
        <v>250</v>
      </c>
      <c r="C24" s="35" t="s">
        <v>232</v>
      </c>
      <c r="D24" s="21">
        <v>22000</v>
      </c>
      <c r="E24" s="35" t="s">
        <v>251</v>
      </c>
    </row>
    <row r="25" spans="1:5" ht="18" customHeight="1" x14ac:dyDescent="0.15">
      <c r="A25" s="42"/>
      <c r="B25" s="35" t="s">
        <v>250</v>
      </c>
      <c r="C25" s="35" t="s">
        <v>232</v>
      </c>
      <c r="D25" s="21">
        <v>22000</v>
      </c>
      <c r="E25" s="35" t="s">
        <v>252</v>
      </c>
    </row>
    <row r="26" spans="1:5" ht="18" customHeight="1" x14ac:dyDescent="0.15">
      <c r="A26" s="42"/>
      <c r="B26" s="35" t="s">
        <v>250</v>
      </c>
      <c r="C26" s="35" t="s">
        <v>232</v>
      </c>
      <c r="D26" s="21">
        <v>22000</v>
      </c>
      <c r="E26" s="35" t="s">
        <v>253</v>
      </c>
    </row>
    <row r="27" spans="1:5" ht="18" customHeight="1" x14ac:dyDescent="0.15">
      <c r="A27" s="42"/>
      <c r="B27" s="35" t="s">
        <v>250</v>
      </c>
      <c r="C27" s="35" t="s">
        <v>232</v>
      </c>
      <c r="D27" s="21">
        <v>22000</v>
      </c>
      <c r="E27" s="35" t="s">
        <v>254</v>
      </c>
    </row>
    <row r="28" spans="1:5" ht="18" customHeight="1" x14ac:dyDescent="0.15">
      <c r="A28" s="42"/>
      <c r="B28" s="35" t="s">
        <v>250</v>
      </c>
      <c r="C28" s="35" t="s">
        <v>232</v>
      </c>
      <c r="D28" s="21">
        <v>66000</v>
      </c>
      <c r="E28" s="35" t="s">
        <v>255</v>
      </c>
    </row>
    <row r="29" spans="1:5" ht="18" customHeight="1" x14ac:dyDescent="0.15">
      <c r="A29" s="42"/>
      <c r="B29" s="35" t="s">
        <v>250</v>
      </c>
      <c r="C29" s="35" t="s">
        <v>232</v>
      </c>
      <c r="D29" s="21">
        <v>22000</v>
      </c>
      <c r="E29" s="35" t="s">
        <v>256</v>
      </c>
    </row>
    <row r="30" spans="1:5" ht="18" customHeight="1" x14ac:dyDescent="0.15">
      <c r="A30" s="42"/>
      <c r="B30" s="35" t="s">
        <v>250</v>
      </c>
      <c r="C30" s="35" t="s">
        <v>232</v>
      </c>
      <c r="D30" s="21">
        <v>22000</v>
      </c>
      <c r="E30" s="35" t="s">
        <v>257</v>
      </c>
    </row>
    <row r="31" spans="1:5" ht="18" customHeight="1" x14ac:dyDescent="0.15">
      <c r="A31" s="42"/>
      <c r="B31" s="35" t="s">
        <v>250</v>
      </c>
      <c r="C31" s="35" t="s">
        <v>232</v>
      </c>
      <c r="D31" s="21">
        <v>22000</v>
      </c>
      <c r="E31" s="35" t="s">
        <v>258</v>
      </c>
    </row>
    <row r="32" spans="1:5" ht="18" customHeight="1" x14ac:dyDescent="0.15">
      <c r="A32" s="42"/>
      <c r="B32" s="35" t="s">
        <v>250</v>
      </c>
      <c r="C32" s="35" t="s">
        <v>232</v>
      </c>
      <c r="D32" s="21">
        <v>88000</v>
      </c>
      <c r="E32" s="35" t="s">
        <v>259</v>
      </c>
    </row>
    <row r="33" spans="1:5" ht="18" customHeight="1" x14ac:dyDescent="0.15">
      <c r="A33" s="42"/>
      <c r="B33" s="35" t="s">
        <v>250</v>
      </c>
      <c r="C33" s="35" t="s">
        <v>232</v>
      </c>
      <c r="D33" s="21">
        <v>22000</v>
      </c>
      <c r="E33" s="35" t="s">
        <v>260</v>
      </c>
    </row>
    <row r="34" spans="1:5" ht="18" customHeight="1" x14ac:dyDescent="0.15">
      <c r="A34" s="42"/>
      <c r="B34" s="9" t="s">
        <v>250</v>
      </c>
      <c r="C34" s="9" t="s">
        <v>232</v>
      </c>
      <c r="D34" s="21">
        <v>22000</v>
      </c>
      <c r="E34" s="9" t="s">
        <v>261</v>
      </c>
    </row>
    <row r="35" spans="1:5" ht="18" customHeight="1" x14ac:dyDescent="0.15">
      <c r="A35" s="42"/>
      <c r="B35" s="9" t="s">
        <v>262</v>
      </c>
      <c r="C35" s="9" t="s">
        <v>232</v>
      </c>
      <c r="D35" s="21">
        <v>6731445</v>
      </c>
      <c r="E35" s="9" t="s">
        <v>263</v>
      </c>
    </row>
    <row r="36" spans="1:5" ht="18" customHeight="1" x14ac:dyDescent="0.15">
      <c r="A36" s="42"/>
      <c r="B36" s="9" t="s">
        <v>262</v>
      </c>
      <c r="C36" s="9" t="s">
        <v>232</v>
      </c>
      <c r="D36" s="21">
        <v>6721769</v>
      </c>
      <c r="E36" s="9" t="s">
        <v>264</v>
      </c>
    </row>
    <row r="37" spans="1:5" ht="18" customHeight="1" x14ac:dyDescent="0.15">
      <c r="A37" s="42"/>
      <c r="B37" s="9" t="s">
        <v>262</v>
      </c>
      <c r="C37" s="9" t="s">
        <v>232</v>
      </c>
      <c r="D37" s="21">
        <v>5580000</v>
      </c>
      <c r="E37" s="9" t="s">
        <v>265</v>
      </c>
    </row>
    <row r="38" spans="1:5" ht="18" customHeight="1" x14ac:dyDescent="0.15">
      <c r="A38" s="42"/>
      <c r="B38" s="9" t="s">
        <v>262</v>
      </c>
      <c r="C38" s="9" t="s">
        <v>232</v>
      </c>
      <c r="D38" s="21">
        <v>12901600</v>
      </c>
      <c r="E38" s="9" t="s">
        <v>266</v>
      </c>
    </row>
    <row r="39" spans="1:5" ht="18" customHeight="1" x14ac:dyDescent="0.15">
      <c r="A39" s="42"/>
      <c r="B39" s="9" t="s">
        <v>262</v>
      </c>
      <c r="C39" s="9" t="s">
        <v>232</v>
      </c>
      <c r="D39" s="21">
        <v>8926800</v>
      </c>
      <c r="E39" s="9" t="s">
        <v>266</v>
      </c>
    </row>
    <row r="40" spans="1:5" ht="18" customHeight="1" x14ac:dyDescent="0.15">
      <c r="A40" s="43"/>
      <c r="B40" s="3" t="s">
        <v>94</v>
      </c>
      <c r="C40" s="19"/>
      <c r="D40" s="21">
        <f>SUM(D6:D39)</f>
        <v>58840614</v>
      </c>
      <c r="E40" s="19"/>
    </row>
    <row r="41" spans="1:5" ht="18" customHeight="1" x14ac:dyDescent="0.15">
      <c r="A41" s="44" t="s">
        <v>95</v>
      </c>
      <c r="B41" s="9" t="s">
        <v>267</v>
      </c>
      <c r="C41" s="9" t="s">
        <v>169</v>
      </c>
      <c r="D41" s="21">
        <v>925780195</v>
      </c>
      <c r="E41" s="35" t="s">
        <v>272</v>
      </c>
    </row>
    <row r="42" spans="1:5" ht="18" customHeight="1" x14ac:dyDescent="0.15">
      <c r="A42" s="44"/>
      <c r="B42" s="9" t="s">
        <v>269</v>
      </c>
      <c r="C42" s="9" t="s">
        <v>169</v>
      </c>
      <c r="D42" s="21">
        <v>434329147</v>
      </c>
      <c r="E42" s="35" t="s">
        <v>273</v>
      </c>
    </row>
    <row r="43" spans="1:5" ht="18" customHeight="1" x14ac:dyDescent="0.15">
      <c r="A43" s="44"/>
      <c r="B43" s="9" t="s">
        <v>267</v>
      </c>
      <c r="C43" s="9" t="s">
        <v>169</v>
      </c>
      <c r="D43" s="21">
        <v>325230000</v>
      </c>
      <c r="E43" s="9" t="s">
        <v>268</v>
      </c>
    </row>
    <row r="44" spans="1:5" ht="18" customHeight="1" x14ac:dyDescent="0.15">
      <c r="A44" s="44"/>
      <c r="B44" s="9" t="s">
        <v>270</v>
      </c>
      <c r="C44" s="9" t="s">
        <v>169</v>
      </c>
      <c r="D44" s="21">
        <v>144603842</v>
      </c>
      <c r="E44" s="9" t="s">
        <v>271</v>
      </c>
    </row>
    <row r="45" spans="1:5" ht="18" customHeight="1" x14ac:dyDescent="0.15">
      <c r="A45" s="44"/>
      <c r="B45" s="9" t="s">
        <v>171</v>
      </c>
      <c r="C45" s="9" t="s">
        <v>169</v>
      </c>
      <c r="D45" s="21">
        <v>75190000</v>
      </c>
      <c r="E45" s="9" t="s">
        <v>274</v>
      </c>
    </row>
    <row r="46" spans="1:5" ht="18" customHeight="1" x14ac:dyDescent="0.15">
      <c r="A46" s="44"/>
      <c r="B46" s="9" t="s">
        <v>172</v>
      </c>
      <c r="C46" s="9" t="s">
        <v>169</v>
      </c>
      <c r="D46" s="21">
        <v>73235835</v>
      </c>
      <c r="E46" s="9" t="s">
        <v>275</v>
      </c>
    </row>
    <row r="47" spans="1:5" ht="18" customHeight="1" x14ac:dyDescent="0.15">
      <c r="A47" s="44"/>
      <c r="B47" s="35" t="s">
        <v>171</v>
      </c>
      <c r="C47" s="9" t="s">
        <v>169</v>
      </c>
      <c r="D47" s="21">
        <v>56470000</v>
      </c>
      <c r="E47" s="9" t="s">
        <v>277</v>
      </c>
    </row>
    <row r="48" spans="1:5" ht="18" customHeight="1" x14ac:dyDescent="0.15">
      <c r="A48" s="44"/>
      <c r="B48" s="35" t="s">
        <v>172</v>
      </c>
      <c r="C48" s="35" t="s">
        <v>169</v>
      </c>
      <c r="D48" s="21">
        <v>55664772</v>
      </c>
      <c r="E48" s="35" t="s">
        <v>276</v>
      </c>
    </row>
    <row r="49" spans="1:5" ht="18" customHeight="1" x14ac:dyDescent="0.15">
      <c r="A49" s="44"/>
      <c r="B49" s="9" t="s">
        <v>174</v>
      </c>
      <c r="C49" s="9" t="s">
        <v>169</v>
      </c>
      <c r="D49" s="21">
        <v>46973000</v>
      </c>
      <c r="E49" s="9" t="s">
        <v>279</v>
      </c>
    </row>
    <row r="50" spans="1:5" ht="18" customHeight="1" x14ac:dyDescent="0.15">
      <c r="A50" s="44"/>
      <c r="B50" s="35" t="s">
        <v>171</v>
      </c>
      <c r="C50" s="9" t="s">
        <v>169</v>
      </c>
      <c r="D50" s="21">
        <v>45562000</v>
      </c>
      <c r="E50" s="9" t="s">
        <v>278</v>
      </c>
    </row>
    <row r="51" spans="1:5" ht="18" customHeight="1" x14ac:dyDescent="0.15">
      <c r="A51" s="44"/>
      <c r="B51" s="35" t="s">
        <v>283</v>
      </c>
      <c r="C51" s="9" t="s">
        <v>169</v>
      </c>
      <c r="D51" s="21">
        <v>34237313</v>
      </c>
      <c r="E51" s="9" t="s">
        <v>282</v>
      </c>
    </row>
    <row r="52" spans="1:5" ht="18" customHeight="1" x14ac:dyDescent="0.15">
      <c r="A52" s="44"/>
      <c r="B52" s="35" t="s">
        <v>171</v>
      </c>
      <c r="C52" s="38" t="s">
        <v>294</v>
      </c>
      <c r="D52" s="21">
        <v>29228000</v>
      </c>
      <c r="E52" s="35" t="s">
        <v>170</v>
      </c>
    </row>
    <row r="53" spans="1:5" ht="18" customHeight="1" x14ac:dyDescent="0.15">
      <c r="A53" s="44"/>
      <c r="B53" s="35" t="s">
        <v>171</v>
      </c>
      <c r="C53" s="35" t="s">
        <v>295</v>
      </c>
      <c r="D53" s="21">
        <v>23044000</v>
      </c>
      <c r="E53" s="35" t="s">
        <v>280</v>
      </c>
    </row>
    <row r="54" spans="1:5" ht="18" customHeight="1" x14ac:dyDescent="0.15">
      <c r="A54" s="44"/>
      <c r="B54" s="35" t="s">
        <v>173</v>
      </c>
      <c r="C54" s="35" t="s">
        <v>169</v>
      </c>
      <c r="D54" s="21">
        <v>20000000</v>
      </c>
      <c r="E54" s="35" t="s">
        <v>281</v>
      </c>
    </row>
    <row r="55" spans="1:5" ht="18" customHeight="1" x14ac:dyDescent="0.15">
      <c r="A55" s="44"/>
      <c r="B55" s="36" t="s">
        <v>174</v>
      </c>
      <c r="C55" s="9" t="s">
        <v>169</v>
      </c>
      <c r="D55" s="21">
        <v>18969000</v>
      </c>
      <c r="E55" s="9" t="s">
        <v>284</v>
      </c>
    </row>
    <row r="56" spans="1:5" ht="18" customHeight="1" x14ac:dyDescent="0.15">
      <c r="A56" s="44"/>
      <c r="B56" s="9" t="s">
        <v>174</v>
      </c>
      <c r="C56" s="9" t="s">
        <v>169</v>
      </c>
      <c r="D56" s="21">
        <v>18200000</v>
      </c>
      <c r="E56" s="9" t="s">
        <v>285</v>
      </c>
    </row>
    <row r="57" spans="1:5" ht="18" customHeight="1" x14ac:dyDescent="0.15">
      <c r="A57" s="44"/>
      <c r="B57" s="36" t="s">
        <v>287</v>
      </c>
      <c r="C57" s="36" t="s">
        <v>169</v>
      </c>
      <c r="D57" s="21">
        <v>17679699</v>
      </c>
      <c r="E57" s="36" t="s">
        <v>286</v>
      </c>
    </row>
    <row r="58" spans="1:5" ht="18" customHeight="1" x14ac:dyDescent="0.15">
      <c r="A58" s="44"/>
      <c r="B58" s="36" t="s">
        <v>290</v>
      </c>
      <c r="C58" s="36" t="s">
        <v>169</v>
      </c>
      <c r="D58" s="21">
        <v>16481646</v>
      </c>
      <c r="E58" s="36" t="s">
        <v>288</v>
      </c>
    </row>
    <row r="59" spans="1:5" ht="18" customHeight="1" x14ac:dyDescent="0.15">
      <c r="A59" s="44"/>
      <c r="B59" s="36" t="s">
        <v>171</v>
      </c>
      <c r="C59" s="36" t="s">
        <v>169</v>
      </c>
      <c r="D59" s="21">
        <v>12500000</v>
      </c>
      <c r="E59" s="36" t="s">
        <v>289</v>
      </c>
    </row>
    <row r="60" spans="1:5" ht="18" customHeight="1" x14ac:dyDescent="0.15">
      <c r="A60" s="44"/>
      <c r="B60" s="36" t="s">
        <v>172</v>
      </c>
      <c r="C60" s="36" t="s">
        <v>169</v>
      </c>
      <c r="D60" s="21">
        <v>11000000</v>
      </c>
      <c r="E60" s="36" t="s">
        <v>291</v>
      </c>
    </row>
    <row r="61" spans="1:5" ht="18" customHeight="1" x14ac:dyDescent="0.15">
      <c r="A61" s="44"/>
      <c r="B61" s="36" t="s">
        <v>293</v>
      </c>
      <c r="C61" s="36" t="s">
        <v>296</v>
      </c>
      <c r="D61" s="21">
        <v>10586694</v>
      </c>
      <c r="E61" s="36" t="s">
        <v>292</v>
      </c>
    </row>
    <row r="62" spans="1:5" ht="18" customHeight="1" x14ac:dyDescent="0.15">
      <c r="A62" s="44"/>
      <c r="B62" s="9" t="s">
        <v>175</v>
      </c>
      <c r="C62" s="9"/>
      <c r="D62" s="21">
        <f>D63-SUM(D41:D61)</f>
        <v>295912924</v>
      </c>
      <c r="E62" s="9"/>
    </row>
    <row r="63" spans="1:5" ht="18" customHeight="1" x14ac:dyDescent="0.15">
      <c r="A63" s="43"/>
      <c r="B63" s="3" t="s">
        <v>94</v>
      </c>
      <c r="C63" s="19"/>
      <c r="D63" s="21">
        <f>D64-D40</f>
        <v>2690878067</v>
      </c>
      <c r="E63" s="19"/>
    </row>
    <row r="64" spans="1:5" ht="18" customHeight="1" x14ac:dyDescent="0.15">
      <c r="A64" s="3" t="s">
        <v>10</v>
      </c>
      <c r="B64" s="19"/>
      <c r="C64" s="19"/>
      <c r="D64" s="21">
        <v>2749718681</v>
      </c>
      <c r="E64" s="19"/>
    </row>
  </sheetData>
  <mergeCells count="2">
    <mergeCell ref="A6:A40"/>
    <mergeCell ref="A41:A63"/>
  </mergeCells>
  <phoneticPr fontId="5"/>
  <pageMargins left="0.39370078740157483" right="0.39370078740157483" top="0.39370078740157483" bottom="0.39370078740157483" header="0.19685039370078741" footer="0.19685039370078741"/>
  <pageSetup paperSize="9" scale="8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27"/>
  <sheetViews>
    <sheetView zoomScale="115" zoomScaleNormal="115" workbookViewId="0"/>
  </sheetViews>
  <sheetFormatPr defaultColWidth="8.875" defaultRowHeight="11.25" x14ac:dyDescent="0.15"/>
  <cols>
    <col min="1" max="1" width="28.875" style="4" customWidth="1"/>
    <col min="2" max="3" width="24.875" style="4" customWidth="1"/>
    <col min="4" max="4" width="28.875" style="4" customWidth="1"/>
    <col min="5" max="5" width="24.875" style="4" customWidth="1"/>
    <col min="6" max="16384" width="8.875" style="4"/>
  </cols>
  <sheetData>
    <row r="1" spans="1:5" ht="21" x14ac:dyDescent="0.2">
      <c r="A1" s="8" t="s">
        <v>96</v>
      </c>
    </row>
    <row r="2" spans="1:5" ht="13.5" x14ac:dyDescent="0.15">
      <c r="A2" s="7" t="str">
        <f>有形固定資産の明細!A2</f>
        <v>自治体名：見附市</v>
      </c>
    </row>
    <row r="3" spans="1:5" ht="13.5" x14ac:dyDescent="0.15">
      <c r="A3" s="7" t="str">
        <f>有形固定資産の明細!A3</f>
        <v>年度：令和6年度</v>
      </c>
    </row>
    <row r="4" spans="1:5" ht="13.5" x14ac:dyDescent="0.15">
      <c r="E4" s="6" t="s">
        <v>111</v>
      </c>
    </row>
    <row r="5" spans="1:5" ht="22.5" customHeight="1" x14ac:dyDescent="0.15">
      <c r="A5" s="1" t="s">
        <v>97</v>
      </c>
      <c r="B5" s="1" t="s">
        <v>82</v>
      </c>
      <c r="C5" s="39" t="s">
        <v>98</v>
      </c>
      <c r="D5" s="39"/>
      <c r="E5" s="1" t="s">
        <v>91</v>
      </c>
    </row>
    <row r="6" spans="1:5" ht="18" customHeight="1" x14ac:dyDescent="0.15">
      <c r="A6" s="43" t="s">
        <v>99</v>
      </c>
      <c r="B6" s="43" t="s">
        <v>100</v>
      </c>
      <c r="C6" s="32" t="s">
        <v>159</v>
      </c>
      <c r="D6" s="33"/>
      <c r="E6" s="21">
        <v>4858272281</v>
      </c>
    </row>
    <row r="7" spans="1:5" ht="18" customHeight="1" x14ac:dyDescent="0.15">
      <c r="A7" s="43"/>
      <c r="B7" s="43"/>
      <c r="C7" s="32" t="s">
        <v>116</v>
      </c>
      <c r="D7" s="33"/>
      <c r="E7" s="21">
        <v>156357000</v>
      </c>
    </row>
    <row r="8" spans="1:5" ht="18" customHeight="1" x14ac:dyDescent="0.15">
      <c r="A8" s="43"/>
      <c r="B8" s="43"/>
      <c r="C8" s="32" t="s">
        <v>160</v>
      </c>
      <c r="D8" s="33"/>
      <c r="E8" s="21">
        <v>1596000</v>
      </c>
    </row>
    <row r="9" spans="1:5" ht="18" customHeight="1" x14ac:dyDescent="0.15">
      <c r="A9" s="43"/>
      <c r="B9" s="43"/>
      <c r="C9" s="32" t="s">
        <v>161</v>
      </c>
      <c r="D9" s="33"/>
      <c r="E9" s="21">
        <v>34680000</v>
      </c>
    </row>
    <row r="10" spans="1:5" ht="18" customHeight="1" x14ac:dyDescent="0.15">
      <c r="A10" s="43"/>
      <c r="B10" s="43"/>
      <c r="C10" s="32" t="s">
        <v>162</v>
      </c>
      <c r="D10" s="33"/>
      <c r="E10" s="21">
        <v>42973000</v>
      </c>
    </row>
    <row r="11" spans="1:5" ht="18" customHeight="1" x14ac:dyDescent="0.15">
      <c r="A11" s="43"/>
      <c r="B11" s="43"/>
      <c r="C11" s="32" t="s">
        <v>163</v>
      </c>
      <c r="D11" s="33"/>
      <c r="E11" s="21">
        <v>81512000</v>
      </c>
    </row>
    <row r="12" spans="1:5" ht="18" customHeight="1" x14ac:dyDescent="0.15">
      <c r="A12" s="43"/>
      <c r="B12" s="43"/>
      <c r="C12" s="32" t="s">
        <v>164</v>
      </c>
      <c r="D12" s="33"/>
      <c r="E12" s="21">
        <v>998930000</v>
      </c>
    </row>
    <row r="13" spans="1:5" ht="18" customHeight="1" x14ac:dyDescent="0.15">
      <c r="A13" s="43"/>
      <c r="B13" s="43"/>
      <c r="C13" s="32" t="s">
        <v>165</v>
      </c>
      <c r="D13" s="33"/>
      <c r="E13" s="21">
        <v>17232000</v>
      </c>
    </row>
    <row r="14" spans="1:5" ht="18" customHeight="1" x14ac:dyDescent="0.15">
      <c r="A14" s="43"/>
      <c r="B14" s="43"/>
      <c r="C14" s="32" t="s">
        <v>118</v>
      </c>
      <c r="D14" s="33"/>
      <c r="E14" s="21">
        <v>216088000</v>
      </c>
    </row>
    <row r="15" spans="1:5" ht="18" customHeight="1" x14ac:dyDescent="0.15">
      <c r="A15" s="43"/>
      <c r="B15" s="43"/>
      <c r="C15" s="32" t="s">
        <v>117</v>
      </c>
      <c r="D15" s="33"/>
      <c r="E15" s="21">
        <v>4989466000</v>
      </c>
    </row>
    <row r="16" spans="1:5" ht="18" customHeight="1" x14ac:dyDescent="0.15">
      <c r="A16" s="43"/>
      <c r="B16" s="43"/>
      <c r="C16" s="32" t="s">
        <v>166</v>
      </c>
      <c r="D16" s="33"/>
      <c r="E16" s="21">
        <v>3276000</v>
      </c>
    </row>
    <row r="17" spans="1:5" ht="18" customHeight="1" x14ac:dyDescent="0.15">
      <c r="A17" s="43"/>
      <c r="B17" s="43"/>
      <c r="C17" s="32" t="s">
        <v>119</v>
      </c>
      <c r="D17" s="33"/>
      <c r="E17" s="21">
        <v>70075047</v>
      </c>
    </row>
    <row r="18" spans="1:5" ht="18" customHeight="1" x14ac:dyDescent="0.15">
      <c r="A18" s="43"/>
      <c r="B18" s="43"/>
      <c r="C18" s="32" t="s">
        <v>167</v>
      </c>
      <c r="D18" s="33"/>
      <c r="E18" s="30">
        <v>644753801</v>
      </c>
    </row>
    <row r="19" spans="1:5" ht="18" customHeight="1" x14ac:dyDescent="0.15">
      <c r="A19" s="43"/>
      <c r="B19" s="43"/>
      <c r="C19" s="43" t="s">
        <v>42</v>
      </c>
      <c r="D19" s="46"/>
      <c r="E19" s="21">
        <f>SUM(E6:E18)</f>
        <v>12115211129</v>
      </c>
    </row>
    <row r="20" spans="1:5" ht="18" customHeight="1" x14ac:dyDescent="0.15">
      <c r="A20" s="43"/>
      <c r="B20" s="43" t="s">
        <v>101</v>
      </c>
      <c r="C20" s="45" t="s">
        <v>102</v>
      </c>
      <c r="D20" s="9" t="s">
        <v>115</v>
      </c>
      <c r="E20" s="21">
        <v>344144842</v>
      </c>
    </row>
    <row r="21" spans="1:5" ht="18" customHeight="1" x14ac:dyDescent="0.15">
      <c r="A21" s="43"/>
      <c r="B21" s="43"/>
      <c r="C21" s="43"/>
      <c r="D21" s="9" t="s">
        <v>120</v>
      </c>
      <c r="E21" s="21">
        <v>3388889</v>
      </c>
    </row>
    <row r="22" spans="1:5" ht="18" customHeight="1" x14ac:dyDescent="0.15">
      <c r="A22" s="43"/>
      <c r="B22" s="43"/>
      <c r="C22" s="43"/>
      <c r="D22" s="3" t="s">
        <v>94</v>
      </c>
      <c r="E22" s="21">
        <f>SUM(E20:E21)</f>
        <v>347533731</v>
      </c>
    </row>
    <row r="23" spans="1:5" ht="18" customHeight="1" x14ac:dyDescent="0.15">
      <c r="A23" s="43"/>
      <c r="B23" s="43"/>
      <c r="C23" s="45" t="s">
        <v>103</v>
      </c>
      <c r="D23" s="9" t="s">
        <v>115</v>
      </c>
      <c r="E23" s="21">
        <v>2982491692</v>
      </c>
    </row>
    <row r="24" spans="1:5" ht="18" customHeight="1" x14ac:dyDescent="0.15">
      <c r="A24" s="43"/>
      <c r="B24" s="43"/>
      <c r="C24" s="43"/>
      <c r="D24" s="9" t="s">
        <v>120</v>
      </c>
      <c r="E24" s="21">
        <v>1464836103</v>
      </c>
    </row>
    <row r="25" spans="1:5" ht="18" customHeight="1" x14ac:dyDescent="0.15">
      <c r="A25" s="43"/>
      <c r="B25" s="43"/>
      <c r="C25" s="43"/>
      <c r="D25" s="3" t="s">
        <v>94</v>
      </c>
      <c r="E25" s="21">
        <f>SUM(E23:E24)</f>
        <v>4447327795</v>
      </c>
    </row>
    <row r="26" spans="1:5" ht="18" customHeight="1" x14ac:dyDescent="0.15">
      <c r="A26" s="46"/>
      <c r="B26" s="46"/>
      <c r="C26" s="43" t="s">
        <v>42</v>
      </c>
      <c r="D26" s="46"/>
      <c r="E26" s="21">
        <f>E22+E25</f>
        <v>4794861526</v>
      </c>
    </row>
    <row r="27" spans="1:5" ht="18" customHeight="1" x14ac:dyDescent="0.15">
      <c r="A27" s="46"/>
      <c r="B27" s="43" t="s">
        <v>10</v>
      </c>
      <c r="C27" s="46"/>
      <c r="D27" s="46"/>
      <c r="E27" s="21">
        <f>E19+E26</f>
        <v>16910072655</v>
      </c>
    </row>
  </sheetData>
  <mergeCells count="9">
    <mergeCell ref="C23:C25"/>
    <mergeCell ref="C5:D5"/>
    <mergeCell ref="A6:A27"/>
    <mergeCell ref="B6:B19"/>
    <mergeCell ref="C19:D19"/>
    <mergeCell ref="B20:B26"/>
    <mergeCell ref="C20:C22"/>
    <mergeCell ref="C26:D26"/>
    <mergeCell ref="B27:D27"/>
  </mergeCells>
  <phoneticPr fontId="5"/>
  <pageMargins left="0.39370078740157483" right="0.39370078740157483" top="0.39370078740157483" bottom="0.39370078740157483" header="0.19685039370078741" footer="0.19685039370078741"/>
  <pageSetup paperSize="9" scale="9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B5D8F-9385-4B0A-9B25-41C71984FE22}">
  <sheetPr>
    <pageSetUpPr fitToPage="1"/>
  </sheetPr>
  <dimension ref="A1:F12"/>
  <sheetViews>
    <sheetView zoomScale="145" zoomScaleNormal="145" workbookViewId="0">
      <selection activeCell="D8" sqref="D8"/>
    </sheetView>
  </sheetViews>
  <sheetFormatPr defaultColWidth="8.875" defaultRowHeight="20.25" customHeight="1" x14ac:dyDescent="0.15"/>
  <cols>
    <col min="1" max="1" width="23.375" style="7" customWidth="1"/>
    <col min="2" max="6" width="20.875" style="7" customWidth="1"/>
    <col min="7" max="16384" width="8.875" style="7"/>
  </cols>
  <sheetData>
    <row r="1" spans="1:6" s="4" customFormat="1" ht="21" x14ac:dyDescent="0.2">
      <c r="A1" s="8" t="s">
        <v>110</v>
      </c>
    </row>
    <row r="2" spans="1:6" s="4" customFormat="1" ht="13.5" x14ac:dyDescent="0.15">
      <c r="A2" s="7" t="str">
        <f>有形固定資産の明細!A2</f>
        <v>自治体名：見附市</v>
      </c>
    </row>
    <row r="3" spans="1:6" s="4" customFormat="1" ht="13.5" x14ac:dyDescent="0.15">
      <c r="A3" s="7" t="str">
        <f>有形固定資産の明細!A3</f>
        <v>年度：令和6年度</v>
      </c>
    </row>
    <row r="4" spans="1:6" s="4" customFormat="1" ht="13.5" x14ac:dyDescent="0.15">
      <c r="F4" s="6" t="s">
        <v>111</v>
      </c>
    </row>
    <row r="5" spans="1:6" ht="20.25" customHeight="1" x14ac:dyDescent="0.15">
      <c r="A5" s="47" t="s">
        <v>82</v>
      </c>
      <c r="B5" s="49" t="s">
        <v>91</v>
      </c>
      <c r="C5" s="49" t="s">
        <v>109</v>
      </c>
      <c r="D5" s="49"/>
      <c r="E5" s="49"/>
      <c r="F5" s="49"/>
    </row>
    <row r="6" spans="1:6" ht="20.25" customHeight="1" x14ac:dyDescent="0.15">
      <c r="A6" s="47"/>
      <c r="B6" s="49"/>
      <c r="C6" s="49" t="s">
        <v>101</v>
      </c>
      <c r="D6" s="49" t="s">
        <v>108</v>
      </c>
      <c r="E6" s="49" t="s">
        <v>100</v>
      </c>
      <c r="F6" s="49" t="s">
        <v>30</v>
      </c>
    </row>
    <row r="7" spans="1:6" ht="20.25" customHeight="1" thickBot="1" x14ac:dyDescent="0.2">
      <c r="A7" s="48"/>
      <c r="B7" s="50"/>
      <c r="C7" s="50"/>
      <c r="D7" s="50"/>
      <c r="E7" s="50"/>
      <c r="F7" s="50"/>
    </row>
    <row r="8" spans="1:6" ht="20.25" customHeight="1" thickTop="1" x14ac:dyDescent="0.15">
      <c r="A8" s="18" t="s">
        <v>107</v>
      </c>
      <c r="B8" s="37">
        <v>17136717881</v>
      </c>
      <c r="C8" s="22">
        <f>C12-SUM(C9:C11)</f>
        <v>4447327795</v>
      </c>
      <c r="D8" s="22">
        <f>D12-SUM(D9:D11)</f>
        <v>209529433</v>
      </c>
      <c r="E8" s="22">
        <f>B8-SUM(C8:D8,F8)</f>
        <v>9808109913</v>
      </c>
      <c r="F8" s="52">
        <v>2671750740</v>
      </c>
    </row>
    <row r="9" spans="1:6" ht="20.25" customHeight="1" x14ac:dyDescent="0.15">
      <c r="A9" s="18" t="s">
        <v>106</v>
      </c>
      <c r="B9" s="37">
        <v>1939483023</v>
      </c>
      <c r="C9" s="22">
        <v>347533731</v>
      </c>
      <c r="D9" s="37">
        <v>1096333567</v>
      </c>
      <c r="E9" s="22">
        <f>B9-C9-D9-F9</f>
        <v>381112325</v>
      </c>
      <c r="F9" s="31">
        <v>114503400</v>
      </c>
    </row>
    <row r="10" spans="1:6" ht="20.25" customHeight="1" x14ac:dyDescent="0.15">
      <c r="A10" s="18" t="s">
        <v>105</v>
      </c>
      <c r="B10" s="22">
        <v>843790376</v>
      </c>
      <c r="C10" s="22">
        <v>0</v>
      </c>
      <c r="D10" s="22">
        <v>0</v>
      </c>
      <c r="E10" s="22">
        <f>B10-SUM(C10:D10,F10)</f>
        <v>843790376</v>
      </c>
      <c r="F10" s="31">
        <v>0</v>
      </c>
    </row>
    <row r="11" spans="1:6" ht="20.25" customHeight="1" x14ac:dyDescent="0.15">
      <c r="A11" s="18" t="s">
        <v>30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</row>
    <row r="12" spans="1:6" ht="20.25" customHeight="1" x14ac:dyDescent="0.15">
      <c r="A12" s="17" t="s">
        <v>10</v>
      </c>
      <c r="B12" s="22">
        <f>SUM(B8:B11)</f>
        <v>19919991280</v>
      </c>
      <c r="C12" s="22">
        <v>4794861526</v>
      </c>
      <c r="D12" s="22">
        <v>1305863000</v>
      </c>
      <c r="E12" s="22">
        <f>SUM(E8:E11)</f>
        <v>11033012614</v>
      </c>
      <c r="F12" s="31">
        <f>SUM(F8:F11)</f>
        <v>2786254140</v>
      </c>
    </row>
  </sheetData>
  <mergeCells count="7">
    <mergeCell ref="A5:A7"/>
    <mergeCell ref="B5:B7"/>
    <mergeCell ref="C5:F5"/>
    <mergeCell ref="C6:C7"/>
    <mergeCell ref="D6:D7"/>
    <mergeCell ref="E6:E7"/>
    <mergeCell ref="F6:F7"/>
  </mergeCells>
  <phoneticPr fontId="5"/>
  <pageMargins left="0.39370078740157483" right="0.39370078740157483" top="0.39370078740157483" bottom="0.39370078740157483" header="0.19685039370078741" footer="0.19685039370078741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9"/>
  <sheetViews>
    <sheetView zoomScale="130" zoomScaleNormal="130" workbookViewId="0">
      <selection activeCell="B7" sqref="B7"/>
    </sheetView>
  </sheetViews>
  <sheetFormatPr defaultColWidth="8.875" defaultRowHeight="11.25" x14ac:dyDescent="0.15"/>
  <cols>
    <col min="1" max="1" width="60.875" style="4" customWidth="1"/>
    <col min="2" max="2" width="40.875" style="4" customWidth="1"/>
    <col min="3" max="16384" width="8.875" style="4"/>
  </cols>
  <sheetData>
    <row r="1" spans="1:2" ht="21" x14ac:dyDescent="0.2">
      <c r="A1" s="8" t="s">
        <v>104</v>
      </c>
    </row>
    <row r="2" spans="1:2" ht="13.5" x14ac:dyDescent="0.15">
      <c r="A2" s="7" t="str">
        <f>有形固定資産の明細!A2</f>
        <v>自治体名：見附市</v>
      </c>
    </row>
    <row r="3" spans="1:2" ht="13.5" x14ac:dyDescent="0.15">
      <c r="A3" s="7" t="str">
        <f>有形固定資産の明細!A3</f>
        <v>年度：令和6年度</v>
      </c>
    </row>
    <row r="4" spans="1:2" ht="13.5" x14ac:dyDescent="0.15">
      <c r="B4" s="6" t="s">
        <v>111</v>
      </c>
    </row>
    <row r="5" spans="1:2" ht="22.5" customHeight="1" x14ac:dyDescent="0.15">
      <c r="A5" s="1" t="s">
        <v>26</v>
      </c>
      <c r="B5" s="1" t="s">
        <v>86</v>
      </c>
    </row>
    <row r="6" spans="1:2" ht="18" customHeight="1" x14ac:dyDescent="0.15">
      <c r="A6" s="5" t="s">
        <v>112</v>
      </c>
      <c r="B6" s="21">
        <v>0</v>
      </c>
    </row>
    <row r="7" spans="1:2" ht="18" customHeight="1" x14ac:dyDescent="0.15">
      <c r="A7" s="5" t="s">
        <v>113</v>
      </c>
      <c r="B7" s="21">
        <v>552381473</v>
      </c>
    </row>
    <row r="8" spans="1:2" ht="18" customHeight="1" x14ac:dyDescent="0.15">
      <c r="A8" s="5" t="s">
        <v>114</v>
      </c>
      <c r="B8" s="21">
        <v>0</v>
      </c>
    </row>
    <row r="9" spans="1:2" ht="18" customHeight="1" x14ac:dyDescent="0.15">
      <c r="A9" s="3" t="s">
        <v>10</v>
      </c>
      <c r="B9" s="21">
        <f>SUM(B6:B8)</f>
        <v>552381473</v>
      </c>
    </row>
  </sheetData>
  <phoneticPr fontId="5"/>
  <pageMargins left="0.39370078740157483" right="0.39370078740157483" top="0.39370078740157483" bottom="0.39370078740157483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0DD14-0409-4E62-851F-7FAC1960E0D1}">
  <sheetPr>
    <pageSetUpPr fitToPage="1"/>
  </sheetPr>
  <dimension ref="A1:I23"/>
  <sheetViews>
    <sheetView zoomScaleNormal="100" workbookViewId="0"/>
  </sheetViews>
  <sheetFormatPr defaultColWidth="8.875" defaultRowHeight="11.25" x14ac:dyDescent="0.15"/>
  <cols>
    <col min="1" max="1" width="30.875" style="4" customWidth="1"/>
    <col min="2" max="10" width="15.875" style="4" customWidth="1"/>
    <col min="11" max="16384" width="8.875" style="4"/>
  </cols>
  <sheetData>
    <row r="1" spans="1:9" ht="21" x14ac:dyDescent="0.15">
      <c r="A1" s="28" t="s">
        <v>148</v>
      </c>
      <c r="B1" s="28"/>
      <c r="C1" s="28"/>
      <c r="D1" s="28"/>
      <c r="E1" s="28"/>
      <c r="F1" s="28"/>
      <c r="G1" s="28"/>
      <c r="H1" s="28"/>
      <c r="I1" s="28"/>
    </row>
    <row r="2" spans="1:9" ht="13.5" x14ac:dyDescent="0.15">
      <c r="A2" s="7" t="str">
        <f>有形固定資産の明細!A2</f>
        <v>自治体名：見附市</v>
      </c>
      <c r="B2" s="7"/>
      <c r="C2" s="7"/>
      <c r="D2" s="7"/>
      <c r="E2" s="7"/>
      <c r="F2" s="7"/>
      <c r="G2" s="7"/>
      <c r="H2" s="7"/>
      <c r="I2" s="7"/>
    </row>
    <row r="3" spans="1:9" ht="13.5" x14ac:dyDescent="0.15">
      <c r="A3" s="7" t="str">
        <f>有形固定資産の明細!A3</f>
        <v>年度：令和6年度</v>
      </c>
      <c r="B3" s="7"/>
      <c r="C3" s="7"/>
      <c r="D3" s="7"/>
      <c r="E3" s="7"/>
      <c r="F3" s="7"/>
      <c r="G3" s="7"/>
      <c r="H3" s="7"/>
      <c r="I3" s="7"/>
    </row>
    <row r="4" spans="1:9" ht="13.5" x14ac:dyDescent="0.15">
      <c r="A4" s="7"/>
      <c r="B4" s="7"/>
      <c r="C4" s="7"/>
      <c r="D4" s="7"/>
      <c r="E4" s="7"/>
      <c r="F4" s="7"/>
      <c r="G4" s="7"/>
      <c r="H4" s="7"/>
      <c r="I4" s="6" t="s">
        <v>139</v>
      </c>
    </row>
    <row r="5" spans="1:9" ht="22.5" x14ac:dyDescent="0.15">
      <c r="A5" s="27" t="s">
        <v>82</v>
      </c>
      <c r="B5" s="26" t="s">
        <v>147</v>
      </c>
      <c r="C5" s="27" t="s">
        <v>146</v>
      </c>
      <c r="D5" s="27" t="s">
        <v>145</v>
      </c>
      <c r="E5" s="27" t="s">
        <v>144</v>
      </c>
      <c r="F5" s="27" t="s">
        <v>143</v>
      </c>
      <c r="G5" s="27" t="s">
        <v>142</v>
      </c>
      <c r="H5" s="27" t="s">
        <v>141</v>
      </c>
      <c r="I5" s="27" t="s">
        <v>10</v>
      </c>
    </row>
    <row r="6" spans="1:9" x14ac:dyDescent="0.15">
      <c r="A6" s="5" t="s">
        <v>131</v>
      </c>
      <c r="B6" s="29">
        <v>1121400287</v>
      </c>
      <c r="C6" s="29">
        <v>15991568409</v>
      </c>
      <c r="D6" s="29">
        <v>458921541</v>
      </c>
      <c r="E6" s="29">
        <v>4893107243</v>
      </c>
      <c r="F6" s="29">
        <v>1315915073</v>
      </c>
      <c r="G6" s="29">
        <v>344398984</v>
      </c>
      <c r="H6" s="29">
        <v>3304121508</v>
      </c>
      <c r="I6" s="29">
        <v>27429433045</v>
      </c>
    </row>
    <row r="7" spans="1:9" x14ac:dyDescent="0.15">
      <c r="A7" s="5" t="s">
        <v>125</v>
      </c>
      <c r="B7" s="29">
        <v>595077202</v>
      </c>
      <c r="C7" s="29">
        <v>5860012273</v>
      </c>
      <c r="D7" s="29">
        <v>220830373</v>
      </c>
      <c r="E7" s="29">
        <v>2688726536</v>
      </c>
      <c r="F7" s="29">
        <v>51921147</v>
      </c>
      <c r="G7" s="29">
        <v>67533445</v>
      </c>
      <c r="H7" s="29">
        <v>1511718518</v>
      </c>
      <c r="I7" s="29">
        <v>10995819494</v>
      </c>
    </row>
    <row r="8" spans="1:9" x14ac:dyDescent="0.15">
      <c r="A8" s="5" t="s">
        <v>130</v>
      </c>
      <c r="B8" s="29" t="s">
        <v>230</v>
      </c>
      <c r="C8" s="29" t="s">
        <v>230</v>
      </c>
      <c r="D8" s="29" t="s">
        <v>230</v>
      </c>
      <c r="E8" s="29" t="s">
        <v>230</v>
      </c>
      <c r="F8" s="29" t="s">
        <v>230</v>
      </c>
      <c r="G8" s="29" t="s">
        <v>230</v>
      </c>
      <c r="H8" s="29" t="s">
        <v>230</v>
      </c>
      <c r="I8" s="29" t="s">
        <v>230</v>
      </c>
    </row>
    <row r="9" spans="1:9" x14ac:dyDescent="0.15">
      <c r="A9" s="5" t="s">
        <v>124</v>
      </c>
      <c r="B9" s="29">
        <v>255585812</v>
      </c>
      <c r="C9" s="29">
        <v>8946986737</v>
      </c>
      <c r="D9" s="29">
        <v>237452922</v>
      </c>
      <c r="E9" s="29">
        <v>2162428098</v>
      </c>
      <c r="F9" s="29">
        <v>1232876222</v>
      </c>
      <c r="G9" s="29">
        <v>247989010</v>
      </c>
      <c r="H9" s="29">
        <v>1410015384</v>
      </c>
      <c r="I9" s="29">
        <v>14493334185</v>
      </c>
    </row>
    <row r="10" spans="1:9" x14ac:dyDescent="0.15">
      <c r="A10" s="5" t="s">
        <v>123</v>
      </c>
      <c r="B10" s="29">
        <v>270737273</v>
      </c>
      <c r="C10" s="29">
        <v>260328412</v>
      </c>
      <c r="D10" s="29">
        <v>638246</v>
      </c>
      <c r="E10" s="29">
        <v>36837609</v>
      </c>
      <c r="F10" s="29">
        <v>31117704</v>
      </c>
      <c r="G10" s="29">
        <v>28876529</v>
      </c>
      <c r="H10" s="29">
        <v>382387606</v>
      </c>
      <c r="I10" s="29">
        <v>1010923379</v>
      </c>
    </row>
    <row r="11" spans="1:9" x14ac:dyDescent="0.15">
      <c r="A11" s="5" t="s">
        <v>129</v>
      </c>
      <c r="B11" s="29" t="s">
        <v>230</v>
      </c>
      <c r="C11" s="29" t="s">
        <v>230</v>
      </c>
      <c r="D11" s="29" t="s">
        <v>230</v>
      </c>
      <c r="E11" s="29" t="s">
        <v>230</v>
      </c>
      <c r="F11" s="29" t="s">
        <v>230</v>
      </c>
      <c r="G11" s="29" t="s">
        <v>230</v>
      </c>
      <c r="H11" s="29" t="s">
        <v>230</v>
      </c>
      <c r="I11" s="29" t="s">
        <v>230</v>
      </c>
    </row>
    <row r="12" spans="1:9" x14ac:dyDescent="0.15">
      <c r="A12" s="5" t="s">
        <v>128</v>
      </c>
      <c r="B12" s="29" t="s">
        <v>230</v>
      </c>
      <c r="C12" s="29" t="s">
        <v>230</v>
      </c>
      <c r="D12" s="29" t="s">
        <v>230</v>
      </c>
      <c r="E12" s="29" t="s">
        <v>230</v>
      </c>
      <c r="F12" s="29" t="s">
        <v>230</v>
      </c>
      <c r="G12" s="29" t="s">
        <v>230</v>
      </c>
      <c r="H12" s="29" t="s">
        <v>230</v>
      </c>
      <c r="I12" s="29" t="s">
        <v>230</v>
      </c>
    </row>
    <row r="13" spans="1:9" x14ac:dyDescent="0.15">
      <c r="A13" s="5" t="s">
        <v>127</v>
      </c>
      <c r="B13" s="29" t="s">
        <v>230</v>
      </c>
      <c r="C13" s="29" t="s">
        <v>230</v>
      </c>
      <c r="D13" s="29" t="s">
        <v>230</v>
      </c>
      <c r="E13" s="29" t="s">
        <v>230</v>
      </c>
      <c r="F13" s="29" t="s">
        <v>230</v>
      </c>
      <c r="G13" s="29" t="s">
        <v>230</v>
      </c>
      <c r="H13" s="29" t="s">
        <v>230</v>
      </c>
      <c r="I13" s="29" t="s">
        <v>230</v>
      </c>
    </row>
    <row r="14" spans="1:9" x14ac:dyDescent="0.15">
      <c r="A14" s="5" t="s">
        <v>56</v>
      </c>
      <c r="B14" s="29" t="s">
        <v>230</v>
      </c>
      <c r="C14" s="29" t="s">
        <v>230</v>
      </c>
      <c r="D14" s="29" t="s">
        <v>230</v>
      </c>
      <c r="E14" s="29" t="s">
        <v>230</v>
      </c>
      <c r="F14" s="29" t="s">
        <v>230</v>
      </c>
      <c r="G14" s="29" t="s">
        <v>230</v>
      </c>
      <c r="H14" s="29" t="s">
        <v>230</v>
      </c>
      <c r="I14" s="29" t="s">
        <v>230</v>
      </c>
    </row>
    <row r="15" spans="1:9" x14ac:dyDescent="0.15">
      <c r="A15" s="5" t="s">
        <v>122</v>
      </c>
      <c r="B15" s="29" t="s">
        <v>230</v>
      </c>
      <c r="C15" s="29">
        <v>924240987</v>
      </c>
      <c r="D15" s="29" t="s">
        <v>230</v>
      </c>
      <c r="E15" s="29">
        <v>5115000</v>
      </c>
      <c r="F15" s="29" t="s">
        <v>230</v>
      </c>
      <c r="G15" s="29" t="s">
        <v>230</v>
      </c>
      <c r="H15" s="29" t="s">
        <v>230</v>
      </c>
      <c r="I15" s="29">
        <v>929355987</v>
      </c>
    </row>
    <row r="16" spans="1:9" x14ac:dyDescent="0.15">
      <c r="A16" s="5" t="s">
        <v>126</v>
      </c>
      <c r="B16" s="29">
        <v>10314398952</v>
      </c>
      <c r="C16" s="29">
        <v>5353230</v>
      </c>
      <c r="D16" s="29">
        <v>2816000</v>
      </c>
      <c r="E16" s="29">
        <v>65003838</v>
      </c>
      <c r="F16" s="29">
        <v>155439143</v>
      </c>
      <c r="G16" s="29">
        <v>58495828</v>
      </c>
      <c r="H16" s="29">
        <v>12714537</v>
      </c>
      <c r="I16" s="29">
        <v>10614221528</v>
      </c>
    </row>
    <row r="17" spans="1:9" x14ac:dyDescent="0.15">
      <c r="A17" s="5" t="s">
        <v>125</v>
      </c>
      <c r="B17" s="29">
        <v>735422893</v>
      </c>
      <c r="C17" s="29" t="s">
        <v>230</v>
      </c>
      <c r="D17" s="29" t="s">
        <v>230</v>
      </c>
      <c r="E17" s="29">
        <v>57161999</v>
      </c>
      <c r="F17" s="29" t="s">
        <v>230</v>
      </c>
      <c r="G17" s="29">
        <v>2359476</v>
      </c>
      <c r="H17" s="29">
        <v>14</v>
      </c>
      <c r="I17" s="29">
        <v>794944382</v>
      </c>
    </row>
    <row r="18" spans="1:9" x14ac:dyDescent="0.15">
      <c r="A18" s="5" t="s">
        <v>124</v>
      </c>
      <c r="B18" s="29">
        <v>205910468</v>
      </c>
      <c r="C18" s="29" t="s">
        <v>230</v>
      </c>
      <c r="D18" s="29" t="s">
        <v>230</v>
      </c>
      <c r="E18" s="29">
        <v>600000</v>
      </c>
      <c r="F18" s="29" t="s">
        <v>230</v>
      </c>
      <c r="G18" s="29" t="s">
        <v>230</v>
      </c>
      <c r="H18" s="29" t="s">
        <v>230</v>
      </c>
      <c r="I18" s="29">
        <v>206510468</v>
      </c>
    </row>
    <row r="19" spans="1:9" x14ac:dyDescent="0.15">
      <c r="A19" s="5" t="s">
        <v>123</v>
      </c>
      <c r="B19" s="29">
        <v>9311484867</v>
      </c>
      <c r="C19" s="29">
        <v>5353230</v>
      </c>
      <c r="D19" s="29" t="s">
        <v>230</v>
      </c>
      <c r="E19" s="29">
        <v>7241839</v>
      </c>
      <c r="F19" s="29">
        <v>155439143</v>
      </c>
      <c r="G19" s="29">
        <v>56136352</v>
      </c>
      <c r="H19" s="29">
        <v>12714523</v>
      </c>
      <c r="I19" s="29">
        <v>9548369954</v>
      </c>
    </row>
    <row r="20" spans="1:9" x14ac:dyDescent="0.15">
      <c r="A20" s="5" t="s">
        <v>56</v>
      </c>
      <c r="B20" s="29">
        <v>8860624</v>
      </c>
      <c r="C20" s="29" t="s">
        <v>230</v>
      </c>
      <c r="D20" s="29" t="s">
        <v>230</v>
      </c>
      <c r="E20" s="29" t="s">
        <v>230</v>
      </c>
      <c r="F20" s="29" t="s">
        <v>230</v>
      </c>
      <c r="G20" s="29" t="s">
        <v>230</v>
      </c>
      <c r="H20" s="29" t="s">
        <v>230</v>
      </c>
      <c r="I20" s="29">
        <v>8860624</v>
      </c>
    </row>
    <row r="21" spans="1:9" x14ac:dyDescent="0.15">
      <c r="A21" s="5" t="s">
        <v>122</v>
      </c>
      <c r="B21" s="29">
        <v>52720100</v>
      </c>
      <c r="C21" s="29" t="s">
        <v>230</v>
      </c>
      <c r="D21" s="29">
        <v>2816000</v>
      </c>
      <c r="E21" s="29" t="s">
        <v>230</v>
      </c>
      <c r="F21" s="29" t="s">
        <v>230</v>
      </c>
      <c r="G21" s="29" t="s">
        <v>230</v>
      </c>
      <c r="H21" s="29" t="s">
        <v>230</v>
      </c>
      <c r="I21" s="29">
        <v>55536100</v>
      </c>
    </row>
    <row r="22" spans="1:9" x14ac:dyDescent="0.15">
      <c r="A22" s="5" t="s">
        <v>121</v>
      </c>
      <c r="B22" s="29">
        <v>29865853</v>
      </c>
      <c r="C22" s="29">
        <v>645932969</v>
      </c>
      <c r="D22" s="29">
        <v>24464600</v>
      </c>
      <c r="E22" s="29">
        <v>2535198622</v>
      </c>
      <c r="F22" s="29">
        <v>24005734</v>
      </c>
      <c r="G22" s="29">
        <v>113900649</v>
      </c>
      <c r="H22" s="29">
        <v>109106289</v>
      </c>
      <c r="I22" s="29">
        <v>3482474716</v>
      </c>
    </row>
    <row r="23" spans="1:9" x14ac:dyDescent="0.15">
      <c r="A23" s="5" t="s">
        <v>10</v>
      </c>
      <c r="B23" s="29">
        <v>11465665092</v>
      </c>
      <c r="C23" s="29">
        <v>16642854608</v>
      </c>
      <c r="D23" s="29">
        <v>486202141</v>
      </c>
      <c r="E23" s="29">
        <v>7493309703</v>
      </c>
      <c r="F23" s="29">
        <v>1495359950</v>
      </c>
      <c r="G23" s="29">
        <v>516795461</v>
      </c>
      <c r="H23" s="29">
        <v>3425942334</v>
      </c>
      <c r="I23" s="29">
        <v>41526129289</v>
      </c>
    </row>
  </sheetData>
  <phoneticPr fontId="5"/>
  <pageMargins left="0.39370078740157483" right="0.39370078740157483" top="0.39370078740157483" bottom="0.39370078740157483" header="0.19685039370078741" footer="0.19685039370078741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zoomScale="115" zoomScaleNormal="115" workbookViewId="0"/>
  </sheetViews>
  <sheetFormatPr defaultColWidth="8.875" defaultRowHeight="11.25" x14ac:dyDescent="0.15"/>
  <cols>
    <col min="1" max="1" width="30.625" style="4" customWidth="1"/>
    <col min="2" max="11" width="15.375" style="4" customWidth="1"/>
    <col min="12" max="16384" width="8.875" style="4"/>
  </cols>
  <sheetData>
    <row r="1" spans="1:11" ht="21" x14ac:dyDescent="0.2">
      <c r="A1" s="8" t="s">
        <v>0</v>
      </c>
    </row>
    <row r="2" spans="1:11" ht="13.5" x14ac:dyDescent="0.15">
      <c r="A2" s="7" t="str">
        <f>有形固定資産の明細!A2</f>
        <v>自治体名：見附市</v>
      </c>
    </row>
    <row r="3" spans="1:11" ht="13.5" x14ac:dyDescent="0.15">
      <c r="A3" s="7" t="str">
        <f>有形固定資産の明細!A3</f>
        <v>年度：令和6年度</v>
      </c>
    </row>
    <row r="5" spans="1:11" ht="13.5" x14ac:dyDescent="0.15">
      <c r="A5" s="12" t="s">
        <v>1</v>
      </c>
      <c r="H5" s="6" t="s">
        <v>111</v>
      </c>
    </row>
    <row r="6" spans="1:11" ht="37.5" customHeight="1" x14ac:dyDescent="0.15">
      <c r="A6" s="1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</row>
    <row r="7" spans="1:11" ht="18" customHeight="1" x14ac:dyDescent="0.15">
      <c r="A7" s="9" t="s">
        <v>176</v>
      </c>
      <c r="B7" s="21">
        <v>8000</v>
      </c>
      <c r="C7" s="21">
        <v>1839</v>
      </c>
      <c r="D7" s="21">
        <v>14712000</v>
      </c>
      <c r="E7" s="21"/>
      <c r="F7" s="21">
        <v>12517000</v>
      </c>
      <c r="G7" s="30">
        <f>D7-F7</f>
        <v>2195000</v>
      </c>
      <c r="H7" s="21">
        <f t="shared" ref="H7" si="0">F7</f>
        <v>12517000</v>
      </c>
    </row>
    <row r="8" spans="1:11" ht="18" customHeight="1" x14ac:dyDescent="0.15">
      <c r="A8" s="9" t="s">
        <v>177</v>
      </c>
      <c r="B8" s="21">
        <v>44468</v>
      </c>
      <c r="C8" s="21">
        <v>1163</v>
      </c>
      <c r="D8" s="30">
        <v>51716284</v>
      </c>
      <c r="E8" s="21"/>
      <c r="F8" s="21">
        <v>0</v>
      </c>
      <c r="G8" s="30">
        <f>D8-F8</f>
        <v>51716284</v>
      </c>
      <c r="H8" s="21">
        <v>0</v>
      </c>
    </row>
    <row r="9" spans="1:11" ht="18" customHeight="1" x14ac:dyDescent="0.15">
      <c r="A9" s="3" t="s">
        <v>10</v>
      </c>
      <c r="B9" s="21">
        <f>SUM(B7:B8)</f>
        <v>52468</v>
      </c>
      <c r="C9" s="21">
        <f>SUM(C7:C8)</f>
        <v>3002</v>
      </c>
      <c r="D9" s="21">
        <f>SUM(D7:D8)</f>
        <v>66428284</v>
      </c>
      <c r="E9" s="21">
        <f t="shared" ref="E9:H9" si="1">SUM(E7:E8)</f>
        <v>0</v>
      </c>
      <c r="F9" s="21">
        <f t="shared" si="1"/>
        <v>12517000</v>
      </c>
      <c r="G9" s="21">
        <f t="shared" si="1"/>
        <v>53911284</v>
      </c>
      <c r="H9" s="21">
        <f t="shared" si="1"/>
        <v>12517000</v>
      </c>
    </row>
    <row r="11" spans="1:11" ht="13.5" x14ac:dyDescent="0.15">
      <c r="A11" s="12" t="s">
        <v>11</v>
      </c>
      <c r="J11" s="6" t="s">
        <v>111</v>
      </c>
    </row>
    <row r="12" spans="1:11" ht="37.5" customHeight="1" x14ac:dyDescent="0.15">
      <c r="A12" s="1" t="s">
        <v>12</v>
      </c>
      <c r="B12" s="2" t="s">
        <v>13</v>
      </c>
      <c r="C12" s="2" t="s">
        <v>14</v>
      </c>
      <c r="D12" s="2" t="s">
        <v>15</v>
      </c>
      <c r="E12" s="2" t="s">
        <v>16</v>
      </c>
      <c r="F12" s="2" t="s">
        <v>17</v>
      </c>
      <c r="G12" s="2" t="s">
        <v>18</v>
      </c>
      <c r="H12" s="2" t="s">
        <v>19</v>
      </c>
      <c r="I12" s="2" t="s">
        <v>20</v>
      </c>
      <c r="J12" s="2" t="s">
        <v>9</v>
      </c>
    </row>
    <row r="13" spans="1:11" ht="18" customHeight="1" x14ac:dyDescent="0.15">
      <c r="A13" s="9" t="s">
        <v>150</v>
      </c>
      <c r="B13" s="21">
        <v>1150000</v>
      </c>
      <c r="C13" s="21">
        <v>136117571</v>
      </c>
      <c r="D13" s="21">
        <v>412760</v>
      </c>
      <c r="E13" s="30">
        <v>135704811</v>
      </c>
      <c r="F13" s="21">
        <v>135704811</v>
      </c>
      <c r="G13" s="25">
        <f>B13/F13</f>
        <v>8.4742758309430902E-3</v>
      </c>
      <c r="H13" s="30">
        <f>E13*G13</f>
        <v>1150000</v>
      </c>
      <c r="I13" s="21">
        <v>0</v>
      </c>
      <c r="J13" s="21">
        <f>B13</f>
        <v>1150000</v>
      </c>
    </row>
    <row r="14" spans="1:11" ht="18" customHeight="1" x14ac:dyDescent="0.15">
      <c r="A14" s="3" t="s">
        <v>10</v>
      </c>
      <c r="B14" s="21">
        <f>SUM(B13:B13)</f>
        <v>1150000</v>
      </c>
      <c r="C14" s="21">
        <f>SUM(C13:C13)</f>
        <v>136117571</v>
      </c>
      <c r="D14" s="21">
        <f>SUM(D13:D13)</f>
        <v>412760</v>
      </c>
      <c r="E14" s="30">
        <f>SUM(E13:E13)</f>
        <v>135704811</v>
      </c>
      <c r="F14" s="21">
        <f>SUM(F13:F13)</f>
        <v>135704811</v>
      </c>
      <c r="G14" s="21">
        <v>0</v>
      </c>
      <c r="H14" s="30">
        <f>SUM(H13:H13)</f>
        <v>1150000</v>
      </c>
      <c r="I14" s="21">
        <f>SUM(I13:I13)</f>
        <v>0</v>
      </c>
      <c r="J14" s="21">
        <f>SUM(J13:J13)</f>
        <v>1150000</v>
      </c>
    </row>
    <row r="16" spans="1:11" ht="13.5" x14ac:dyDescent="0.15">
      <c r="A16" s="12" t="s">
        <v>21</v>
      </c>
      <c r="K16" s="6" t="s">
        <v>111</v>
      </c>
    </row>
    <row r="17" spans="1:11" ht="37.5" customHeight="1" x14ac:dyDescent="0.15">
      <c r="A17" s="1" t="s">
        <v>12</v>
      </c>
      <c r="B17" s="2" t="s">
        <v>22</v>
      </c>
      <c r="C17" s="2" t="s">
        <v>14</v>
      </c>
      <c r="D17" s="2" t="s">
        <v>15</v>
      </c>
      <c r="E17" s="2" t="s">
        <v>16</v>
      </c>
      <c r="F17" s="2" t="s">
        <v>17</v>
      </c>
      <c r="G17" s="2" t="s">
        <v>18</v>
      </c>
      <c r="H17" s="2" t="s">
        <v>19</v>
      </c>
      <c r="I17" s="2" t="s">
        <v>23</v>
      </c>
      <c r="J17" s="2" t="s">
        <v>24</v>
      </c>
      <c r="K17" s="2" t="s">
        <v>9</v>
      </c>
    </row>
    <row r="18" spans="1:11" ht="18" customHeight="1" x14ac:dyDescent="0.15">
      <c r="A18" s="9" t="s">
        <v>178</v>
      </c>
      <c r="B18" s="21">
        <v>1000000</v>
      </c>
      <c r="C18" s="21">
        <v>1148709558</v>
      </c>
      <c r="D18" s="21">
        <v>1005725829</v>
      </c>
      <c r="E18" s="30">
        <v>142983729</v>
      </c>
      <c r="F18" s="21">
        <v>1020856000</v>
      </c>
      <c r="G18" s="25">
        <f>B18/F18</f>
        <v>9.795700862805332E-4</v>
      </c>
      <c r="H18" s="30">
        <f>E18*G18</f>
        <v>140062.58375324239</v>
      </c>
      <c r="I18" s="21">
        <v>913996</v>
      </c>
      <c r="J18" s="21">
        <v>86004</v>
      </c>
      <c r="K18" s="21">
        <v>0</v>
      </c>
    </row>
    <row r="19" spans="1:11" ht="18" customHeight="1" x14ac:dyDescent="0.15">
      <c r="A19" s="9" t="s">
        <v>179</v>
      </c>
      <c r="B19" s="21">
        <v>3670000</v>
      </c>
      <c r="C19" s="21">
        <v>328033137098</v>
      </c>
      <c r="D19" s="21">
        <v>313172774048</v>
      </c>
      <c r="E19" s="30">
        <v>14860363050</v>
      </c>
      <c r="F19" s="21">
        <v>5418360000</v>
      </c>
      <c r="G19" s="25">
        <f t="shared" ref="G19:G35" si="2">B19/F19</f>
        <v>6.7732671878575803E-4</v>
      </c>
      <c r="H19" s="30">
        <f t="shared" ref="H19:H35" si="3">E19*G19</f>
        <v>10065320.944621619</v>
      </c>
      <c r="I19" s="21">
        <v>0</v>
      </c>
      <c r="J19" s="21">
        <v>3670000</v>
      </c>
      <c r="K19" s="21">
        <v>3670000</v>
      </c>
    </row>
    <row r="20" spans="1:11" ht="18" customHeight="1" x14ac:dyDescent="0.15">
      <c r="A20" s="9" t="s">
        <v>151</v>
      </c>
      <c r="B20" s="21">
        <v>46889000</v>
      </c>
      <c r="C20" s="21">
        <v>580378653692</v>
      </c>
      <c r="D20" s="21">
        <v>518636007286</v>
      </c>
      <c r="E20" s="30">
        <v>61742646406</v>
      </c>
      <c r="F20" s="21">
        <v>42952780422</v>
      </c>
      <c r="G20" s="25">
        <f t="shared" si="2"/>
        <v>1.0916406234783326E-3</v>
      </c>
      <c r="H20" s="30">
        <f t="shared" si="3"/>
        <v>67400781.017848074</v>
      </c>
      <c r="I20" s="21">
        <v>0</v>
      </c>
      <c r="J20" s="21">
        <v>46889000</v>
      </c>
      <c r="K20" s="21">
        <v>46889000</v>
      </c>
    </row>
    <row r="21" spans="1:11" ht="18" customHeight="1" x14ac:dyDescent="0.15">
      <c r="A21" s="9" t="s">
        <v>180</v>
      </c>
      <c r="B21" s="21">
        <v>301000</v>
      </c>
      <c r="C21" s="21">
        <v>7260770335</v>
      </c>
      <c r="D21" s="21">
        <v>7223217419</v>
      </c>
      <c r="E21" s="30">
        <v>37552916</v>
      </c>
      <c r="F21" s="21">
        <v>37552916</v>
      </c>
      <c r="G21" s="25">
        <f t="shared" si="2"/>
        <v>8.0153562508967352E-3</v>
      </c>
      <c r="H21" s="30">
        <f t="shared" si="3"/>
        <v>301000</v>
      </c>
      <c r="I21" s="21">
        <v>0</v>
      </c>
      <c r="J21" s="21">
        <v>301000</v>
      </c>
      <c r="K21" s="21">
        <v>301000</v>
      </c>
    </row>
    <row r="22" spans="1:11" ht="18" customHeight="1" x14ac:dyDescent="0.15">
      <c r="A22" s="9" t="s">
        <v>181</v>
      </c>
      <c r="B22" s="21">
        <v>50000</v>
      </c>
      <c r="C22" s="21">
        <v>3407883847</v>
      </c>
      <c r="D22" s="21">
        <v>1580688326</v>
      </c>
      <c r="E22" s="30">
        <v>1827195521</v>
      </c>
      <c r="F22" s="21">
        <v>50750000</v>
      </c>
      <c r="G22" s="25">
        <f t="shared" si="2"/>
        <v>9.8522167487684722E-4</v>
      </c>
      <c r="H22" s="30">
        <f t="shared" si="3"/>
        <v>1800192.6315270935</v>
      </c>
      <c r="I22" s="21">
        <v>0</v>
      </c>
      <c r="J22" s="21">
        <v>50000</v>
      </c>
      <c r="K22" s="21">
        <v>50000</v>
      </c>
    </row>
    <row r="23" spans="1:11" ht="18" customHeight="1" x14ac:dyDescent="0.15">
      <c r="A23" s="9" t="s">
        <v>182</v>
      </c>
      <c r="B23" s="21">
        <v>330000</v>
      </c>
      <c r="C23" s="21">
        <v>942814610</v>
      </c>
      <c r="D23" s="21">
        <v>338719038</v>
      </c>
      <c r="E23" s="30">
        <v>604095572</v>
      </c>
      <c r="F23" s="21">
        <v>484018303</v>
      </c>
      <c r="G23" s="25">
        <f t="shared" si="2"/>
        <v>6.8179239907793321E-4</v>
      </c>
      <c r="H23" s="30">
        <f t="shared" si="3"/>
        <v>411867.76930623635</v>
      </c>
      <c r="I23" s="21">
        <v>0</v>
      </c>
      <c r="J23" s="21">
        <v>330000</v>
      </c>
      <c r="K23" s="21">
        <v>330000</v>
      </c>
    </row>
    <row r="24" spans="1:11" ht="18" customHeight="1" x14ac:dyDescent="0.15">
      <c r="A24" s="9" t="s">
        <v>152</v>
      </c>
      <c r="B24" s="21">
        <v>200000</v>
      </c>
      <c r="C24" s="21">
        <v>35270072840</v>
      </c>
      <c r="D24" s="21">
        <v>32799463572</v>
      </c>
      <c r="E24" s="30">
        <v>2470609268</v>
      </c>
      <c r="F24" s="21">
        <v>2470582363</v>
      </c>
      <c r="G24" s="25">
        <f t="shared" si="2"/>
        <v>8.0952573367010629E-5</v>
      </c>
      <c r="H24" s="30">
        <f t="shared" si="3"/>
        <v>200002.17802898641</v>
      </c>
      <c r="I24" s="21">
        <v>0</v>
      </c>
      <c r="J24" s="21">
        <v>200000</v>
      </c>
      <c r="K24" s="21">
        <v>200000</v>
      </c>
    </row>
    <row r="25" spans="1:11" ht="18" customHeight="1" x14ac:dyDescent="0.15">
      <c r="A25" s="9" t="s">
        <v>153</v>
      </c>
      <c r="B25" s="21">
        <v>6400000</v>
      </c>
      <c r="C25" s="21">
        <v>7448702074</v>
      </c>
      <c r="D25" s="21">
        <v>5150297445</v>
      </c>
      <c r="E25" s="30">
        <v>2298404629</v>
      </c>
      <c r="F25" s="21">
        <v>382499570</v>
      </c>
      <c r="G25" s="25">
        <f t="shared" si="2"/>
        <v>1.6732044953671452E-2</v>
      </c>
      <c r="H25" s="30">
        <f t="shared" si="3"/>
        <v>38457009.574154556</v>
      </c>
      <c r="I25" s="21">
        <v>0</v>
      </c>
      <c r="J25" s="21">
        <v>6400000</v>
      </c>
      <c r="K25" s="21">
        <v>6400000</v>
      </c>
    </row>
    <row r="26" spans="1:11" ht="18" customHeight="1" x14ac:dyDescent="0.15">
      <c r="A26" s="9" t="s">
        <v>154</v>
      </c>
      <c r="B26" s="21">
        <v>5000000</v>
      </c>
      <c r="C26" s="21">
        <v>4117623971</v>
      </c>
      <c r="D26" s="21">
        <v>1152020734</v>
      </c>
      <c r="E26" s="30">
        <v>2965603237</v>
      </c>
      <c r="F26" s="21">
        <v>911018812</v>
      </c>
      <c r="G26" s="25">
        <f t="shared" si="2"/>
        <v>5.4883608704229475E-3</v>
      </c>
      <c r="H26" s="30">
        <f t="shared" si="3"/>
        <v>16276300.763150431</v>
      </c>
      <c r="I26" s="21">
        <v>0</v>
      </c>
      <c r="J26" s="21">
        <v>5000000</v>
      </c>
      <c r="K26" s="21">
        <v>5000000</v>
      </c>
    </row>
    <row r="27" spans="1:11" ht="18" customHeight="1" x14ac:dyDescent="0.15">
      <c r="A27" s="9" t="s">
        <v>155</v>
      </c>
      <c r="B27" s="21">
        <v>4610000</v>
      </c>
      <c r="C27" s="21">
        <v>999678203</v>
      </c>
      <c r="D27" s="21">
        <v>8027018</v>
      </c>
      <c r="E27" s="30">
        <v>991651185</v>
      </c>
      <c r="F27" s="21">
        <v>900601265</v>
      </c>
      <c r="G27" s="25">
        <f t="shared" si="2"/>
        <v>5.1188024924659643E-3</v>
      </c>
      <c r="H27" s="30">
        <f t="shared" si="3"/>
        <v>5076066.5574348271</v>
      </c>
      <c r="I27" s="21">
        <v>0</v>
      </c>
      <c r="J27" s="21">
        <v>4610000</v>
      </c>
      <c r="K27" s="21">
        <v>4610000</v>
      </c>
    </row>
    <row r="28" spans="1:11" ht="18" customHeight="1" x14ac:dyDescent="0.15">
      <c r="A28" s="9" t="s">
        <v>156</v>
      </c>
      <c r="B28" s="21">
        <v>1467000</v>
      </c>
      <c r="C28" s="21">
        <v>1915897069</v>
      </c>
      <c r="D28" s="21">
        <v>55187431</v>
      </c>
      <c r="E28" s="30">
        <v>1860709638</v>
      </c>
      <c r="F28" s="21">
        <v>372024433</v>
      </c>
      <c r="G28" s="25">
        <f t="shared" si="2"/>
        <v>3.9432893914255361E-3</v>
      </c>
      <c r="H28" s="30">
        <f t="shared" si="3"/>
        <v>7337316.5760486498</v>
      </c>
      <c r="I28" s="21">
        <v>0</v>
      </c>
      <c r="J28" s="21">
        <v>1467000</v>
      </c>
      <c r="K28" s="21">
        <v>1467000</v>
      </c>
    </row>
    <row r="29" spans="1:11" ht="18" customHeight="1" x14ac:dyDescent="0.15">
      <c r="A29" s="9" t="s">
        <v>157</v>
      </c>
      <c r="B29" s="21">
        <v>28000</v>
      </c>
      <c r="C29" s="21">
        <v>2195771585</v>
      </c>
      <c r="D29" s="21">
        <v>617634082</v>
      </c>
      <c r="E29" s="30">
        <v>1578137503</v>
      </c>
      <c r="F29" s="21">
        <v>400000000</v>
      </c>
      <c r="G29" s="25">
        <f t="shared" si="2"/>
        <v>6.9999999999999994E-5</v>
      </c>
      <c r="H29" s="30">
        <f t="shared" si="3"/>
        <v>110469.62520999998</v>
      </c>
      <c r="I29" s="21">
        <v>0</v>
      </c>
      <c r="J29" s="21">
        <v>28000</v>
      </c>
      <c r="K29" s="21">
        <v>28000</v>
      </c>
    </row>
    <row r="30" spans="1:11" ht="18" customHeight="1" x14ac:dyDescent="0.15">
      <c r="A30" s="9" t="s">
        <v>183</v>
      </c>
      <c r="B30" s="21">
        <v>0</v>
      </c>
      <c r="C30" s="21">
        <v>1036871617</v>
      </c>
      <c r="D30" s="21">
        <v>365656943</v>
      </c>
      <c r="E30" s="30">
        <v>671214674</v>
      </c>
      <c r="F30" s="21">
        <v>370961578</v>
      </c>
      <c r="G30" s="25">
        <f t="shared" si="2"/>
        <v>0</v>
      </c>
      <c r="H30" s="30">
        <f t="shared" si="3"/>
        <v>0</v>
      </c>
      <c r="I30" s="21">
        <v>0</v>
      </c>
      <c r="J30" s="21">
        <v>0</v>
      </c>
      <c r="K30" s="21">
        <v>0</v>
      </c>
    </row>
    <row r="31" spans="1:11" ht="18" customHeight="1" x14ac:dyDescent="0.15">
      <c r="A31" s="9" t="s">
        <v>184</v>
      </c>
      <c r="B31" s="21">
        <v>1160000</v>
      </c>
      <c r="C31" s="21">
        <v>482912488</v>
      </c>
      <c r="D31" s="21">
        <v>5552011</v>
      </c>
      <c r="E31" s="30">
        <v>477360477</v>
      </c>
      <c r="F31" s="21">
        <v>457934937</v>
      </c>
      <c r="G31" s="25">
        <f t="shared" si="2"/>
        <v>2.5331109427888005E-3</v>
      </c>
      <c r="H31" s="30">
        <f t="shared" si="3"/>
        <v>1209207.0479435816</v>
      </c>
      <c r="I31" s="21">
        <v>0</v>
      </c>
      <c r="J31" s="21">
        <v>1160000</v>
      </c>
      <c r="K31" s="21">
        <v>1160000</v>
      </c>
    </row>
    <row r="32" spans="1:11" ht="18" customHeight="1" x14ac:dyDescent="0.15">
      <c r="A32" s="9" t="s">
        <v>185</v>
      </c>
      <c r="B32" s="21">
        <v>370000</v>
      </c>
      <c r="C32" s="21">
        <v>9562038664</v>
      </c>
      <c r="D32" s="21">
        <v>4566155516</v>
      </c>
      <c r="E32" s="30">
        <v>4995883148</v>
      </c>
      <c r="F32" s="21">
        <v>1867681925</v>
      </c>
      <c r="G32" s="25">
        <f t="shared" si="2"/>
        <v>1.9810653786779032E-4</v>
      </c>
      <c r="H32" s="30">
        <f t="shared" si="3"/>
        <v>989717.11404231749</v>
      </c>
      <c r="I32" s="21">
        <v>0</v>
      </c>
      <c r="J32" s="21">
        <v>370000</v>
      </c>
      <c r="K32" s="21">
        <v>370000</v>
      </c>
    </row>
    <row r="33" spans="1:11" ht="18" customHeight="1" x14ac:dyDescent="0.15">
      <c r="A33" s="9" t="s">
        <v>158</v>
      </c>
      <c r="B33" s="21">
        <v>960000</v>
      </c>
      <c r="C33" s="21">
        <v>470215238</v>
      </c>
      <c r="D33" s="21">
        <v>160708752</v>
      </c>
      <c r="E33" s="30">
        <v>309506486</v>
      </c>
      <c r="F33" s="21">
        <v>155925800</v>
      </c>
      <c r="G33" s="25">
        <f t="shared" si="2"/>
        <v>6.1567745684165164E-3</v>
      </c>
      <c r="H33" s="30">
        <f t="shared" si="3"/>
        <v>1905561.6617647626</v>
      </c>
      <c r="I33" s="21">
        <v>0</v>
      </c>
      <c r="J33" s="21">
        <v>960000</v>
      </c>
      <c r="K33" s="21">
        <v>960000</v>
      </c>
    </row>
    <row r="34" spans="1:11" ht="18" customHeight="1" x14ac:dyDescent="0.15">
      <c r="A34" s="9" t="s">
        <v>186</v>
      </c>
      <c r="B34" s="21">
        <v>18234000</v>
      </c>
      <c r="C34" s="21">
        <v>4396461042</v>
      </c>
      <c r="D34" s="21">
        <v>199371462</v>
      </c>
      <c r="E34" s="30">
        <v>4197089580</v>
      </c>
      <c r="F34" s="21">
        <v>4197089580</v>
      </c>
      <c r="G34" s="25">
        <f t="shared" si="2"/>
        <v>4.34443908152182E-3</v>
      </c>
      <c r="H34" s="30">
        <f t="shared" si="3"/>
        <v>18234000</v>
      </c>
      <c r="I34" s="21">
        <v>0</v>
      </c>
      <c r="J34" s="21">
        <v>18234000</v>
      </c>
      <c r="K34" s="21">
        <v>18234000</v>
      </c>
    </row>
    <row r="35" spans="1:11" ht="18" customHeight="1" x14ac:dyDescent="0.15">
      <c r="A35" s="9" t="s">
        <v>187</v>
      </c>
      <c r="B35" s="21">
        <v>3200000</v>
      </c>
      <c r="C35" s="21">
        <v>23893823000000</v>
      </c>
      <c r="D35" s="21">
        <v>23444803000000</v>
      </c>
      <c r="E35" s="30">
        <v>449020000000</v>
      </c>
      <c r="F35" s="21">
        <v>16602000000</v>
      </c>
      <c r="G35" s="25">
        <f t="shared" si="2"/>
        <v>1.9274786170340923E-4</v>
      </c>
      <c r="H35" s="30">
        <f t="shared" si="3"/>
        <v>86547644.862064809</v>
      </c>
      <c r="I35" s="21">
        <v>0</v>
      </c>
      <c r="J35" s="21">
        <v>3200000</v>
      </c>
      <c r="K35" s="21">
        <v>3200000</v>
      </c>
    </row>
    <row r="36" spans="1:11" ht="18" customHeight="1" x14ac:dyDescent="0.15">
      <c r="A36" s="3" t="s">
        <v>10</v>
      </c>
      <c r="B36" s="21">
        <f>SUM(B18:B35)</f>
        <v>93869000</v>
      </c>
      <c r="C36" s="21">
        <f>SUM(C18:C35)</f>
        <v>24882891213931</v>
      </c>
      <c r="D36" s="21">
        <f>SUM(D18:D35)</f>
        <v>24331840206912</v>
      </c>
      <c r="E36" s="30">
        <f>SUM(E18:E35)</f>
        <v>551051007019</v>
      </c>
      <c r="F36" s="21">
        <f>SUM(F18:F35)</f>
        <v>79052637904</v>
      </c>
      <c r="G36" s="21">
        <v>0</v>
      </c>
      <c r="H36" s="21">
        <f>SUM(H18:H35)</f>
        <v>256462520.90689918</v>
      </c>
      <c r="I36" s="21">
        <f>SUM(I18:I35)</f>
        <v>913996</v>
      </c>
      <c r="J36" s="21">
        <f>SUM(J18:J35)</f>
        <v>92955004</v>
      </c>
      <c r="K36" s="21">
        <f>SUM(K18:K35)</f>
        <v>92869000</v>
      </c>
    </row>
  </sheetData>
  <phoneticPr fontId="5"/>
  <pageMargins left="0.39370078740157483" right="0.39370078740157483" top="0.39370078740157483" bottom="0.39370078740157483" header="0.19685039370078741" footer="0.19685039370078741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4"/>
  <sheetViews>
    <sheetView zoomScale="115" zoomScaleNormal="115" workbookViewId="0"/>
  </sheetViews>
  <sheetFormatPr defaultColWidth="8.875" defaultRowHeight="11.25" x14ac:dyDescent="0.15"/>
  <cols>
    <col min="1" max="1" width="30.625" style="4" customWidth="1"/>
    <col min="2" max="7" width="19.875" style="4" customWidth="1"/>
    <col min="8" max="16384" width="8.875" style="4"/>
  </cols>
  <sheetData>
    <row r="1" spans="1:7" ht="21" x14ac:dyDescent="0.2">
      <c r="A1" s="8" t="s">
        <v>25</v>
      </c>
    </row>
    <row r="2" spans="1:7" ht="13.5" x14ac:dyDescent="0.15">
      <c r="A2" s="7" t="str">
        <f>有形固定資産の明細!A2</f>
        <v>自治体名：見附市</v>
      </c>
    </row>
    <row r="3" spans="1:7" ht="13.5" x14ac:dyDescent="0.15">
      <c r="A3" s="7" t="str">
        <f>有形固定資産の明細!A3</f>
        <v>年度：令和6年度</v>
      </c>
    </row>
    <row r="4" spans="1:7" ht="13.5" x14ac:dyDescent="0.15">
      <c r="G4" s="6" t="s">
        <v>111</v>
      </c>
    </row>
    <row r="5" spans="1:7" ht="22.5" customHeight="1" x14ac:dyDescent="0.15">
      <c r="A5" s="1" t="s">
        <v>26</v>
      </c>
      <c r="B5" s="1" t="s">
        <v>27</v>
      </c>
      <c r="C5" s="1" t="s">
        <v>28</v>
      </c>
      <c r="D5" s="1" t="s">
        <v>29</v>
      </c>
      <c r="E5" s="1" t="s">
        <v>30</v>
      </c>
      <c r="F5" s="2" t="s">
        <v>31</v>
      </c>
      <c r="G5" s="2" t="s">
        <v>9</v>
      </c>
    </row>
    <row r="6" spans="1:7" ht="18" customHeight="1" x14ac:dyDescent="0.15">
      <c r="A6" s="9" t="s">
        <v>188</v>
      </c>
      <c r="B6" s="21">
        <v>1855170000</v>
      </c>
      <c r="C6" s="21">
        <v>0</v>
      </c>
      <c r="D6" s="21">
        <v>0</v>
      </c>
      <c r="E6" s="21">
        <v>500000000</v>
      </c>
      <c r="F6" s="21">
        <f>B6+C6+D6+E6</f>
        <v>2355170000</v>
      </c>
      <c r="G6" s="21">
        <v>2355170000</v>
      </c>
    </row>
    <row r="7" spans="1:7" ht="18" customHeight="1" x14ac:dyDescent="0.15">
      <c r="A7" s="9" t="s">
        <v>189</v>
      </c>
      <c r="B7" s="21">
        <v>1008682000</v>
      </c>
      <c r="C7" s="21">
        <v>0</v>
      </c>
      <c r="D7" s="21">
        <v>0</v>
      </c>
      <c r="E7" s="21">
        <v>100000000</v>
      </c>
      <c r="F7" s="21">
        <f t="shared" ref="F7:F23" si="0">B7+C7+D7+E7</f>
        <v>1108682000</v>
      </c>
      <c r="G7" s="21">
        <v>1108682000</v>
      </c>
    </row>
    <row r="8" spans="1:7" ht="18" customHeight="1" x14ac:dyDescent="0.15">
      <c r="A8" s="9" t="s">
        <v>190</v>
      </c>
      <c r="B8" s="21">
        <v>548000</v>
      </c>
      <c r="C8" s="21">
        <v>0</v>
      </c>
      <c r="D8" s="21">
        <v>0</v>
      </c>
      <c r="E8" s="21">
        <v>0</v>
      </c>
      <c r="F8" s="21">
        <f t="shared" si="0"/>
        <v>548000</v>
      </c>
      <c r="G8" s="21">
        <v>548000</v>
      </c>
    </row>
    <row r="9" spans="1:7" ht="18" customHeight="1" x14ac:dyDescent="0.15">
      <c r="A9" s="9" t="s">
        <v>191</v>
      </c>
      <c r="B9" s="21">
        <v>3705000</v>
      </c>
      <c r="C9" s="21">
        <v>0</v>
      </c>
      <c r="D9" s="21">
        <v>0</v>
      </c>
      <c r="E9" s="21">
        <v>0</v>
      </c>
      <c r="F9" s="21">
        <f t="shared" si="0"/>
        <v>3705000</v>
      </c>
      <c r="G9" s="21">
        <v>3705000</v>
      </c>
    </row>
    <row r="10" spans="1:7" ht="18" customHeight="1" x14ac:dyDescent="0.15">
      <c r="A10" s="9" t="s">
        <v>192</v>
      </c>
      <c r="B10" s="21">
        <v>209954000</v>
      </c>
      <c r="C10" s="21">
        <v>0</v>
      </c>
      <c r="D10" s="21">
        <v>0</v>
      </c>
      <c r="E10" s="21">
        <v>0</v>
      </c>
      <c r="F10" s="21">
        <f t="shared" si="0"/>
        <v>209954000</v>
      </c>
      <c r="G10" s="21">
        <v>209954000</v>
      </c>
    </row>
    <row r="11" spans="1:7" ht="18" customHeight="1" x14ac:dyDescent="0.15">
      <c r="A11" s="9" t="s">
        <v>193</v>
      </c>
      <c r="B11" s="21">
        <v>103540000</v>
      </c>
      <c r="C11" s="21">
        <v>0</v>
      </c>
      <c r="D11" s="21">
        <v>0</v>
      </c>
      <c r="E11" s="21">
        <v>0</v>
      </c>
      <c r="F11" s="21">
        <f t="shared" si="0"/>
        <v>103540000</v>
      </c>
      <c r="G11" s="21">
        <v>103540000</v>
      </c>
    </row>
    <row r="12" spans="1:7" ht="18" customHeight="1" x14ac:dyDescent="0.15">
      <c r="A12" s="9" t="s">
        <v>194</v>
      </c>
      <c r="B12" s="21">
        <v>10000000</v>
      </c>
      <c r="C12" s="21">
        <v>0</v>
      </c>
      <c r="D12" s="21">
        <v>0</v>
      </c>
      <c r="E12" s="21">
        <v>0</v>
      </c>
      <c r="F12" s="21">
        <f t="shared" si="0"/>
        <v>10000000</v>
      </c>
      <c r="G12" s="21">
        <v>10000000</v>
      </c>
    </row>
    <row r="13" spans="1:7" ht="18" customHeight="1" x14ac:dyDescent="0.15">
      <c r="A13" s="9" t="s">
        <v>195</v>
      </c>
      <c r="B13" s="21">
        <v>3137000</v>
      </c>
      <c r="C13" s="21">
        <v>0</v>
      </c>
      <c r="D13" s="21">
        <v>0</v>
      </c>
      <c r="E13" s="21">
        <v>0</v>
      </c>
      <c r="F13" s="21">
        <f t="shared" si="0"/>
        <v>3137000</v>
      </c>
      <c r="G13" s="21">
        <v>3137000</v>
      </c>
    </row>
    <row r="14" spans="1:7" ht="18" customHeight="1" x14ac:dyDescent="0.15">
      <c r="A14" s="9" t="s">
        <v>196</v>
      </c>
      <c r="B14" s="21">
        <v>8996000</v>
      </c>
      <c r="C14" s="21">
        <v>0</v>
      </c>
      <c r="D14" s="21">
        <v>0</v>
      </c>
      <c r="E14" s="21">
        <v>0</v>
      </c>
      <c r="F14" s="21">
        <f t="shared" si="0"/>
        <v>8996000</v>
      </c>
      <c r="G14" s="21">
        <v>8996000</v>
      </c>
    </row>
    <row r="15" spans="1:7" ht="18" customHeight="1" x14ac:dyDescent="0.15">
      <c r="A15" s="9" t="s">
        <v>197</v>
      </c>
      <c r="B15" s="21">
        <v>34456000</v>
      </c>
      <c r="C15" s="21">
        <v>0</v>
      </c>
      <c r="D15" s="21">
        <v>0</v>
      </c>
      <c r="E15" s="21">
        <v>0</v>
      </c>
      <c r="F15" s="21">
        <f t="shared" si="0"/>
        <v>34456000</v>
      </c>
      <c r="G15" s="21">
        <v>34456000</v>
      </c>
    </row>
    <row r="16" spans="1:7" ht="18" customHeight="1" x14ac:dyDescent="0.15">
      <c r="A16" s="9" t="s">
        <v>198</v>
      </c>
      <c r="B16" s="21">
        <v>14423000</v>
      </c>
      <c r="C16" s="21">
        <v>0</v>
      </c>
      <c r="D16" s="21">
        <v>0</v>
      </c>
      <c r="E16" s="21">
        <v>0</v>
      </c>
      <c r="F16" s="21">
        <f t="shared" si="0"/>
        <v>14423000</v>
      </c>
      <c r="G16" s="21">
        <v>14423000</v>
      </c>
    </row>
    <row r="17" spans="1:7" ht="18" customHeight="1" x14ac:dyDescent="0.15">
      <c r="A17" s="9" t="s">
        <v>199</v>
      </c>
      <c r="B17" s="21">
        <v>10000000</v>
      </c>
      <c r="C17" s="21">
        <v>0</v>
      </c>
      <c r="D17" s="21">
        <v>0</v>
      </c>
      <c r="E17" s="21">
        <v>0</v>
      </c>
      <c r="F17" s="21">
        <f t="shared" si="0"/>
        <v>10000000</v>
      </c>
      <c r="G17" s="21">
        <v>10000000</v>
      </c>
    </row>
    <row r="18" spans="1:7" ht="18" customHeight="1" x14ac:dyDescent="0.15">
      <c r="A18" s="9" t="s">
        <v>200</v>
      </c>
      <c r="B18" s="21">
        <v>46771000</v>
      </c>
      <c r="C18" s="21">
        <v>0</v>
      </c>
      <c r="D18" s="21">
        <v>0</v>
      </c>
      <c r="E18" s="21">
        <v>0</v>
      </c>
      <c r="F18" s="21">
        <f t="shared" si="0"/>
        <v>46771000</v>
      </c>
      <c r="G18" s="21">
        <v>46771000</v>
      </c>
    </row>
    <row r="19" spans="1:7" ht="18" customHeight="1" x14ac:dyDescent="0.15">
      <c r="A19" s="9" t="s">
        <v>201</v>
      </c>
      <c r="B19" s="21">
        <v>380002000</v>
      </c>
      <c r="C19" s="21">
        <v>0</v>
      </c>
      <c r="D19" s="21">
        <v>0</v>
      </c>
      <c r="E19" s="21">
        <v>0</v>
      </c>
      <c r="F19" s="21">
        <f t="shared" si="0"/>
        <v>380002000</v>
      </c>
      <c r="G19" s="21">
        <v>380002000</v>
      </c>
    </row>
    <row r="20" spans="1:7" ht="18" customHeight="1" x14ac:dyDescent="0.15">
      <c r="A20" s="9" t="s">
        <v>202</v>
      </c>
      <c r="B20" s="21">
        <v>14689000</v>
      </c>
      <c r="C20" s="21">
        <v>0</v>
      </c>
      <c r="D20" s="21">
        <v>0</v>
      </c>
      <c r="E20" s="21">
        <v>0</v>
      </c>
      <c r="F20" s="21">
        <f t="shared" si="0"/>
        <v>14689000</v>
      </c>
      <c r="G20" s="21">
        <v>14689000</v>
      </c>
    </row>
    <row r="21" spans="1:7" ht="18" customHeight="1" x14ac:dyDescent="0.15">
      <c r="A21" s="9" t="s">
        <v>203</v>
      </c>
      <c r="B21" s="21">
        <v>242165000</v>
      </c>
      <c r="C21" s="21">
        <v>0</v>
      </c>
      <c r="D21" s="21">
        <v>57835000</v>
      </c>
      <c r="E21" s="21">
        <v>0</v>
      </c>
      <c r="F21" s="21">
        <f t="shared" si="0"/>
        <v>300000000</v>
      </c>
      <c r="G21" s="21">
        <v>300000000</v>
      </c>
    </row>
    <row r="22" spans="1:7" ht="18" customHeight="1" x14ac:dyDescent="0.15">
      <c r="A22" s="9" t="s">
        <v>204</v>
      </c>
      <c r="B22" s="21">
        <v>9840373</v>
      </c>
      <c r="C22" s="21">
        <v>0</v>
      </c>
      <c r="D22" s="21">
        <v>0</v>
      </c>
      <c r="E22" s="21">
        <v>74539387</v>
      </c>
      <c r="F22" s="21">
        <f t="shared" si="0"/>
        <v>84379760</v>
      </c>
      <c r="G22" s="21">
        <v>84380000</v>
      </c>
    </row>
    <row r="23" spans="1:7" ht="18" customHeight="1" x14ac:dyDescent="0.15">
      <c r="A23" s="9" t="s">
        <v>228</v>
      </c>
      <c r="B23" s="21">
        <v>760300</v>
      </c>
      <c r="C23" s="21">
        <v>0</v>
      </c>
      <c r="D23" s="21">
        <v>0</v>
      </c>
      <c r="E23" s="21">
        <v>239700</v>
      </c>
      <c r="F23" s="21">
        <f t="shared" si="0"/>
        <v>1000000</v>
      </c>
      <c r="G23" s="21">
        <v>1000000</v>
      </c>
    </row>
    <row r="24" spans="1:7" ht="18" customHeight="1" x14ac:dyDescent="0.15">
      <c r="A24" s="3" t="s">
        <v>10</v>
      </c>
      <c r="B24" s="21">
        <f t="shared" ref="B24:G24" si="1">SUM(B6:B23)</f>
        <v>3956838673</v>
      </c>
      <c r="C24" s="21">
        <f t="shared" si="1"/>
        <v>0</v>
      </c>
      <c r="D24" s="21">
        <f t="shared" si="1"/>
        <v>57835000</v>
      </c>
      <c r="E24" s="21">
        <f t="shared" si="1"/>
        <v>674779087</v>
      </c>
      <c r="F24" s="21">
        <f t="shared" si="1"/>
        <v>4689452760</v>
      </c>
      <c r="G24" s="21">
        <f t="shared" si="1"/>
        <v>4689453000</v>
      </c>
    </row>
  </sheetData>
  <phoneticPr fontId="5"/>
  <pageMargins left="0.39370078740157483" right="0.39370078740157483" top="0.39370078740157483" bottom="0.39370078740157483" header="0.19685039370078741" footer="0.19685039370078741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zoomScale="115" zoomScaleNormal="115" workbookViewId="0"/>
  </sheetViews>
  <sheetFormatPr defaultColWidth="8.875" defaultRowHeight="11.25" x14ac:dyDescent="0.15"/>
  <cols>
    <col min="1" max="1" width="30.875" style="4" customWidth="1"/>
    <col min="2" max="6" width="19.875" style="4" customWidth="1"/>
    <col min="7" max="16384" width="8.875" style="4"/>
  </cols>
  <sheetData>
    <row r="1" spans="1:6" ht="21" x14ac:dyDescent="0.2">
      <c r="A1" s="8" t="s">
        <v>32</v>
      </c>
    </row>
    <row r="2" spans="1:6" ht="13.5" x14ac:dyDescent="0.15">
      <c r="A2" s="7" t="str">
        <f>有形固定資産の明細!A2</f>
        <v>自治体名：見附市</v>
      </c>
    </row>
    <row r="3" spans="1:6" ht="13.5" x14ac:dyDescent="0.15">
      <c r="A3" s="7" t="str">
        <f>有形固定資産の明細!A3</f>
        <v>年度：令和6年度</v>
      </c>
    </row>
    <row r="4" spans="1:6" ht="13.5" x14ac:dyDescent="0.15">
      <c r="F4" s="6" t="s">
        <v>111</v>
      </c>
    </row>
    <row r="5" spans="1:6" ht="22.5" customHeight="1" x14ac:dyDescent="0.15">
      <c r="A5" s="39" t="s">
        <v>33</v>
      </c>
      <c r="B5" s="39" t="s">
        <v>34</v>
      </c>
      <c r="C5" s="39"/>
      <c r="D5" s="39" t="s">
        <v>35</v>
      </c>
      <c r="E5" s="39"/>
      <c r="F5" s="40" t="s">
        <v>36</v>
      </c>
    </row>
    <row r="6" spans="1:6" ht="22.5" customHeight="1" x14ac:dyDescent="0.15">
      <c r="A6" s="39"/>
      <c r="B6" s="1" t="s">
        <v>37</v>
      </c>
      <c r="C6" s="2" t="s">
        <v>38</v>
      </c>
      <c r="D6" s="1" t="s">
        <v>37</v>
      </c>
      <c r="E6" s="2" t="s">
        <v>38</v>
      </c>
      <c r="F6" s="39"/>
    </row>
    <row r="7" spans="1:6" ht="18" customHeight="1" x14ac:dyDescent="0.15">
      <c r="A7" s="9"/>
      <c r="B7" s="21"/>
      <c r="C7" s="21"/>
      <c r="D7" s="21"/>
      <c r="E7" s="21"/>
      <c r="F7" s="21">
        <f>B7+D7</f>
        <v>0</v>
      </c>
    </row>
    <row r="8" spans="1:6" ht="18" customHeight="1" x14ac:dyDescent="0.15">
      <c r="A8" s="3" t="s">
        <v>10</v>
      </c>
      <c r="B8" s="21">
        <f>SUM(B7:B7)</f>
        <v>0</v>
      </c>
      <c r="C8" s="21">
        <f>SUM(C7:C7)</f>
        <v>0</v>
      </c>
      <c r="D8" s="21">
        <f>SUM(D7:D7)</f>
        <v>0</v>
      </c>
      <c r="E8" s="21">
        <f>SUM(E7:E7)</f>
        <v>0</v>
      </c>
      <c r="F8" s="21">
        <f>SUM(F7:F7)</f>
        <v>0</v>
      </c>
    </row>
  </sheetData>
  <mergeCells count="4">
    <mergeCell ref="A5:A6"/>
    <mergeCell ref="B5:C5"/>
    <mergeCell ref="D5:E5"/>
    <mergeCell ref="F5:F6"/>
  </mergeCells>
  <phoneticPr fontId="5"/>
  <pageMargins left="0.39370078740157483" right="0.39370078740157483" top="0.39370078740157483" bottom="0.39370078740157483" header="0.19685039370078741" footer="0.19685039370078741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23"/>
  <sheetViews>
    <sheetView zoomScale="115" zoomScaleNormal="115" workbookViewId="0">
      <selection activeCell="B17" sqref="B17"/>
    </sheetView>
  </sheetViews>
  <sheetFormatPr defaultColWidth="8.875" defaultRowHeight="11.25" x14ac:dyDescent="0.15"/>
  <cols>
    <col min="1" max="1" width="30.875" style="4" customWidth="1"/>
    <col min="2" max="3" width="19.875" style="4" customWidth="1"/>
    <col min="4" max="16384" width="8.875" style="4"/>
  </cols>
  <sheetData>
    <row r="1" spans="1:3" ht="21" x14ac:dyDescent="0.2">
      <c r="A1" s="8" t="s">
        <v>39</v>
      </c>
    </row>
    <row r="2" spans="1:3" ht="13.5" x14ac:dyDescent="0.15">
      <c r="A2" s="7" t="str">
        <f>有形固定資産の明細!A2</f>
        <v>自治体名：見附市</v>
      </c>
    </row>
    <row r="3" spans="1:3" ht="13.5" x14ac:dyDescent="0.15">
      <c r="A3" s="7" t="str">
        <f>有形固定資産の明細!A3</f>
        <v>年度：令和6年度</v>
      </c>
    </row>
    <row r="4" spans="1:3" ht="13.5" x14ac:dyDescent="0.15">
      <c r="C4" s="6" t="s">
        <v>111</v>
      </c>
    </row>
    <row r="5" spans="1:3" ht="22.5" customHeight="1" x14ac:dyDescent="0.15">
      <c r="A5" s="1" t="s">
        <v>33</v>
      </c>
      <c r="B5" s="1" t="s">
        <v>37</v>
      </c>
      <c r="C5" s="1" t="s">
        <v>40</v>
      </c>
    </row>
    <row r="6" spans="1:3" ht="18" customHeight="1" x14ac:dyDescent="0.15">
      <c r="A6" s="9" t="s">
        <v>41</v>
      </c>
      <c r="B6" s="21"/>
      <c r="C6" s="21"/>
    </row>
    <row r="7" spans="1:3" ht="18" customHeight="1" x14ac:dyDescent="0.15">
      <c r="A7" s="9"/>
      <c r="B7" s="21"/>
      <c r="C7" s="21"/>
    </row>
    <row r="8" spans="1:3" ht="18" customHeight="1" thickBot="1" x14ac:dyDescent="0.2">
      <c r="A8" s="10" t="s">
        <v>42</v>
      </c>
      <c r="B8" s="24">
        <f>SUM(B7:B7)</f>
        <v>0</v>
      </c>
      <c r="C8" s="24">
        <f>SUM(C7:C7)</f>
        <v>0</v>
      </c>
    </row>
    <row r="9" spans="1:3" ht="18" customHeight="1" thickTop="1" x14ac:dyDescent="0.15">
      <c r="A9" s="9" t="s">
        <v>43</v>
      </c>
      <c r="B9" s="21"/>
      <c r="C9" s="21"/>
    </row>
    <row r="10" spans="1:3" ht="18" customHeight="1" x14ac:dyDescent="0.15">
      <c r="A10" s="9" t="s">
        <v>224</v>
      </c>
      <c r="B10" s="21"/>
      <c r="C10" s="21"/>
    </row>
    <row r="11" spans="1:3" ht="18" customHeight="1" x14ac:dyDescent="0.15">
      <c r="A11" s="34" t="s">
        <v>205</v>
      </c>
      <c r="B11" s="21">
        <v>9743981</v>
      </c>
      <c r="C11" s="21">
        <v>819649</v>
      </c>
    </row>
    <row r="12" spans="1:3" ht="18" customHeight="1" x14ac:dyDescent="0.15">
      <c r="A12" s="34" t="s">
        <v>206</v>
      </c>
      <c r="B12" s="21">
        <v>391000</v>
      </c>
      <c r="C12" s="21">
        <v>50186</v>
      </c>
    </row>
    <row r="13" spans="1:3" ht="18" customHeight="1" x14ac:dyDescent="0.15">
      <c r="A13" s="34" t="s">
        <v>207</v>
      </c>
      <c r="B13" s="21">
        <v>28412836</v>
      </c>
      <c r="C13" s="21">
        <v>3412300</v>
      </c>
    </row>
    <row r="14" spans="1:3" ht="18" customHeight="1" x14ac:dyDescent="0.15">
      <c r="A14" s="34" t="s">
        <v>208</v>
      </c>
      <c r="B14" s="21">
        <v>2305300</v>
      </c>
      <c r="C14" s="21">
        <v>355936</v>
      </c>
    </row>
    <row r="15" spans="1:3" ht="18" customHeight="1" x14ac:dyDescent="0.15">
      <c r="A15" s="34" t="s">
        <v>210</v>
      </c>
      <c r="B15" s="21">
        <v>3039948</v>
      </c>
      <c r="C15" s="21">
        <v>365362</v>
      </c>
    </row>
    <row r="16" spans="1:3" ht="18" customHeight="1" x14ac:dyDescent="0.15">
      <c r="A16" s="35" t="s">
        <v>225</v>
      </c>
      <c r="B16" s="21"/>
      <c r="C16" s="21"/>
    </row>
    <row r="17" spans="1:3" ht="18" customHeight="1" x14ac:dyDescent="0.15">
      <c r="A17" s="34" t="s">
        <v>226</v>
      </c>
      <c r="B17" s="21">
        <v>7083945</v>
      </c>
      <c r="C17" s="21">
        <v>642238</v>
      </c>
    </row>
    <row r="18" spans="1:3" ht="18" customHeight="1" x14ac:dyDescent="0.15">
      <c r="A18" s="34" t="s">
        <v>227</v>
      </c>
      <c r="B18" s="21">
        <v>1460820</v>
      </c>
      <c r="C18" s="21">
        <v>26459</v>
      </c>
    </row>
    <row r="19" spans="1:3" ht="18" customHeight="1" x14ac:dyDescent="0.15">
      <c r="A19" s="35"/>
      <c r="B19" s="21"/>
      <c r="C19" s="21"/>
    </row>
    <row r="20" spans="1:3" ht="18" customHeight="1" x14ac:dyDescent="0.15">
      <c r="A20" s="35"/>
      <c r="B20" s="21"/>
      <c r="C20" s="21"/>
    </row>
    <row r="21" spans="1:3" ht="18" customHeight="1" x14ac:dyDescent="0.15">
      <c r="A21" s="35"/>
      <c r="B21" s="21"/>
      <c r="C21" s="21"/>
    </row>
    <row r="22" spans="1:3" ht="18" customHeight="1" thickBot="1" x14ac:dyDescent="0.2">
      <c r="A22" s="10" t="s">
        <v>42</v>
      </c>
      <c r="B22" s="24">
        <f>SUM(B10:B21)</f>
        <v>52437830</v>
      </c>
      <c r="C22" s="24">
        <f>SUM(C10:C21)</f>
        <v>5672130</v>
      </c>
    </row>
    <row r="23" spans="1:3" ht="18" customHeight="1" thickTop="1" x14ac:dyDescent="0.15">
      <c r="A23" s="3" t="s">
        <v>10</v>
      </c>
      <c r="B23" s="21">
        <f>B8+B22</f>
        <v>52437830</v>
      </c>
      <c r="C23" s="21">
        <f>C8+C22</f>
        <v>5672130</v>
      </c>
    </row>
  </sheetData>
  <phoneticPr fontId="5"/>
  <pageMargins left="0.39370078740157483" right="0.39370078740157483" top="0.39370078740157483" bottom="0.39370078740157483" header="0.19685039370078741" footer="0.19685039370078741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24"/>
  <sheetViews>
    <sheetView zoomScale="115" zoomScaleNormal="115" workbookViewId="0"/>
  </sheetViews>
  <sheetFormatPr defaultColWidth="8.875" defaultRowHeight="11.25" x14ac:dyDescent="0.15"/>
  <cols>
    <col min="1" max="1" width="30.875" style="4" customWidth="1"/>
    <col min="2" max="3" width="19.875" style="4" customWidth="1"/>
    <col min="4" max="16384" width="8.875" style="4"/>
  </cols>
  <sheetData>
    <row r="1" spans="1:3" ht="21" x14ac:dyDescent="0.2">
      <c r="A1" s="8" t="s">
        <v>44</v>
      </c>
    </row>
    <row r="2" spans="1:3" ht="13.5" x14ac:dyDescent="0.15">
      <c r="A2" s="7" t="str">
        <f>有形固定資産の明細!A2</f>
        <v>自治体名：見附市</v>
      </c>
    </row>
    <row r="3" spans="1:3" ht="13.5" x14ac:dyDescent="0.15">
      <c r="A3" s="7" t="str">
        <f>有形固定資産の明細!A3</f>
        <v>年度：令和6年度</v>
      </c>
    </row>
    <row r="4" spans="1:3" ht="13.5" x14ac:dyDescent="0.15">
      <c r="C4" s="6" t="s">
        <v>111</v>
      </c>
    </row>
    <row r="5" spans="1:3" ht="22.5" customHeight="1" x14ac:dyDescent="0.15">
      <c r="A5" s="1" t="s">
        <v>33</v>
      </c>
      <c r="B5" s="1" t="s">
        <v>37</v>
      </c>
      <c r="C5" s="1" t="s">
        <v>40</v>
      </c>
    </row>
    <row r="6" spans="1:3" ht="18" customHeight="1" x14ac:dyDescent="0.15">
      <c r="A6" s="9" t="s">
        <v>41</v>
      </c>
      <c r="B6" s="21"/>
      <c r="C6" s="21"/>
    </row>
    <row r="7" spans="1:3" ht="18" customHeight="1" x14ac:dyDescent="0.15">
      <c r="A7" s="9"/>
      <c r="B7" s="21"/>
      <c r="C7" s="21"/>
    </row>
    <row r="8" spans="1:3" ht="18" customHeight="1" thickBot="1" x14ac:dyDescent="0.2">
      <c r="A8" s="10" t="s">
        <v>42</v>
      </c>
      <c r="B8" s="24">
        <f>SUM(B7:B7)</f>
        <v>0</v>
      </c>
      <c r="C8" s="24">
        <f>SUM(C7:C7)</f>
        <v>0</v>
      </c>
    </row>
    <row r="9" spans="1:3" ht="18" customHeight="1" thickTop="1" x14ac:dyDescent="0.15">
      <c r="A9" s="9" t="s">
        <v>43</v>
      </c>
      <c r="B9" s="21"/>
      <c r="C9" s="21"/>
    </row>
    <row r="10" spans="1:3" ht="18" customHeight="1" x14ac:dyDescent="0.15">
      <c r="A10" s="9" t="s">
        <v>224</v>
      </c>
      <c r="B10" s="21"/>
      <c r="C10" s="21"/>
    </row>
    <row r="11" spans="1:3" ht="18" customHeight="1" x14ac:dyDescent="0.15">
      <c r="A11" s="34" t="s">
        <v>205</v>
      </c>
      <c r="B11" s="21">
        <v>4541691</v>
      </c>
      <c r="C11" s="21">
        <v>0</v>
      </c>
    </row>
    <row r="12" spans="1:3" ht="18" customHeight="1" x14ac:dyDescent="0.15">
      <c r="A12" s="34" t="s">
        <v>206</v>
      </c>
      <c r="B12" s="21">
        <v>411200</v>
      </c>
      <c r="C12" s="21">
        <v>0</v>
      </c>
    </row>
    <row r="13" spans="1:3" ht="18" customHeight="1" x14ac:dyDescent="0.15">
      <c r="A13" s="34" t="s">
        <v>207</v>
      </c>
      <c r="B13" s="21">
        <v>19053909</v>
      </c>
      <c r="C13" s="21">
        <v>615205</v>
      </c>
    </row>
    <row r="14" spans="1:3" ht="18" customHeight="1" x14ac:dyDescent="0.15">
      <c r="A14" s="34" t="s">
        <v>208</v>
      </c>
      <c r="B14" s="21">
        <v>718800</v>
      </c>
      <c r="C14" s="21">
        <v>0</v>
      </c>
    </row>
    <row r="15" spans="1:3" ht="18" customHeight="1" x14ac:dyDescent="0.15">
      <c r="A15" s="34" t="s">
        <v>209</v>
      </c>
      <c r="B15" s="21">
        <v>755715</v>
      </c>
      <c r="C15" s="21">
        <v>13578</v>
      </c>
    </row>
    <row r="16" spans="1:3" ht="18" customHeight="1" x14ac:dyDescent="0.15">
      <c r="A16" s="34" t="s">
        <v>210</v>
      </c>
      <c r="B16" s="21">
        <v>2028184</v>
      </c>
      <c r="C16" s="21">
        <v>66106</v>
      </c>
    </row>
    <row r="17" spans="1:3" ht="18" customHeight="1" x14ac:dyDescent="0.15">
      <c r="A17" s="9" t="s">
        <v>225</v>
      </c>
      <c r="B17" s="21"/>
      <c r="C17" s="21"/>
    </row>
    <row r="18" spans="1:3" ht="18" customHeight="1" x14ac:dyDescent="0.15">
      <c r="A18" s="34" t="s">
        <v>226</v>
      </c>
      <c r="B18" s="21">
        <v>763888</v>
      </c>
      <c r="C18" s="21">
        <v>63019</v>
      </c>
    </row>
    <row r="19" spans="1:3" ht="18" customHeight="1" x14ac:dyDescent="0.15">
      <c r="A19" s="34" t="s">
        <v>227</v>
      </c>
      <c r="B19" s="21">
        <v>688079</v>
      </c>
      <c r="C19" s="21">
        <v>6553</v>
      </c>
    </row>
    <row r="20" spans="1:3" ht="18" customHeight="1" x14ac:dyDescent="0.15">
      <c r="A20" s="9"/>
      <c r="B20" s="21"/>
      <c r="C20" s="21"/>
    </row>
    <row r="21" spans="1:3" ht="18" customHeight="1" x14ac:dyDescent="0.15">
      <c r="A21" s="9"/>
      <c r="B21" s="21"/>
      <c r="C21" s="21"/>
    </row>
    <row r="22" spans="1:3" ht="18" customHeight="1" x14ac:dyDescent="0.15">
      <c r="A22" s="9"/>
      <c r="B22" s="21"/>
      <c r="C22" s="21"/>
    </row>
    <row r="23" spans="1:3" ht="18" customHeight="1" thickBot="1" x14ac:dyDescent="0.2">
      <c r="A23" s="10" t="s">
        <v>42</v>
      </c>
      <c r="B23" s="24">
        <f>SUM(B10:B22)</f>
        <v>28961466</v>
      </c>
      <c r="C23" s="24">
        <f>SUM(C10:C22)</f>
        <v>764461</v>
      </c>
    </row>
    <row r="24" spans="1:3" ht="18" customHeight="1" thickTop="1" x14ac:dyDescent="0.15">
      <c r="A24" s="3" t="s">
        <v>10</v>
      </c>
      <c r="B24" s="21">
        <f>B8+B23</f>
        <v>28961466</v>
      </c>
      <c r="C24" s="21">
        <f>C8+C23</f>
        <v>764461</v>
      </c>
    </row>
  </sheetData>
  <phoneticPr fontId="5"/>
  <pageMargins left="0.39370078740157483" right="0.39370078740157483" top="0.39370078740157483" bottom="0.39370078740157483" header="0.19685039370078741" footer="0.19685039370078741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19"/>
  <sheetViews>
    <sheetView zoomScale="130" zoomScaleNormal="130" workbookViewId="0"/>
  </sheetViews>
  <sheetFormatPr defaultColWidth="8.875" defaultRowHeight="11.25" x14ac:dyDescent="0.15"/>
  <cols>
    <col min="1" max="1" width="20.875" style="4" customWidth="1"/>
    <col min="2" max="2" width="14.875" style="4" customWidth="1"/>
    <col min="3" max="3" width="16.875" style="4" customWidth="1"/>
    <col min="4" max="11" width="14.875" style="4" customWidth="1"/>
    <col min="12" max="16384" width="8.875" style="4"/>
  </cols>
  <sheetData>
    <row r="1" spans="1:11" ht="21" x14ac:dyDescent="0.2">
      <c r="A1" s="8" t="s">
        <v>45</v>
      </c>
    </row>
    <row r="2" spans="1:11" ht="13.5" x14ac:dyDescent="0.15">
      <c r="A2" s="7" t="str">
        <f>有形固定資産の明細!A2</f>
        <v>自治体名：見附市</v>
      </c>
    </row>
    <row r="3" spans="1:11" ht="13.5" x14ac:dyDescent="0.15">
      <c r="A3" s="7" t="str">
        <f>有形固定資産の明細!A3</f>
        <v>年度：令和6年度</v>
      </c>
    </row>
    <row r="4" spans="1:11" ht="13.5" x14ac:dyDescent="0.15">
      <c r="K4" s="6" t="s">
        <v>111</v>
      </c>
    </row>
    <row r="5" spans="1:11" ht="22.5" customHeight="1" x14ac:dyDescent="0.15">
      <c r="A5" s="39" t="s">
        <v>26</v>
      </c>
      <c r="B5" s="41" t="s">
        <v>46</v>
      </c>
      <c r="C5" s="16"/>
      <c r="D5" s="39" t="s">
        <v>47</v>
      </c>
      <c r="E5" s="40" t="s">
        <v>48</v>
      </c>
      <c r="F5" s="39" t="s">
        <v>49</v>
      </c>
      <c r="G5" s="40" t="s">
        <v>50</v>
      </c>
      <c r="H5" s="41" t="s">
        <v>51</v>
      </c>
      <c r="I5" s="15"/>
      <c r="J5" s="13"/>
      <c r="K5" s="39" t="s">
        <v>30</v>
      </c>
    </row>
    <row r="6" spans="1:11" ht="22.5" customHeight="1" x14ac:dyDescent="0.15">
      <c r="A6" s="39"/>
      <c r="B6" s="39"/>
      <c r="C6" s="11" t="s">
        <v>52</v>
      </c>
      <c r="D6" s="39"/>
      <c r="E6" s="39"/>
      <c r="F6" s="39"/>
      <c r="G6" s="39"/>
      <c r="H6" s="39"/>
      <c r="I6" s="1" t="s">
        <v>53</v>
      </c>
      <c r="J6" s="1" t="s">
        <v>54</v>
      </c>
      <c r="K6" s="39"/>
    </row>
    <row r="7" spans="1:11" ht="18" customHeight="1" x14ac:dyDescent="0.15">
      <c r="A7" s="5" t="s">
        <v>55</v>
      </c>
      <c r="B7" s="21"/>
      <c r="C7" s="23"/>
      <c r="D7" s="21"/>
      <c r="E7" s="21"/>
      <c r="F7" s="21"/>
      <c r="G7" s="21"/>
      <c r="H7" s="21"/>
      <c r="I7" s="21"/>
      <c r="J7" s="21"/>
      <c r="K7" s="21"/>
    </row>
    <row r="8" spans="1:11" ht="18" customHeight="1" x14ac:dyDescent="0.15">
      <c r="A8" s="5" t="s">
        <v>211</v>
      </c>
      <c r="B8" s="21">
        <f>D8+E8+F8+G8+H8+K8</f>
        <v>1761675529</v>
      </c>
      <c r="C8" s="23">
        <v>300937415</v>
      </c>
      <c r="D8" s="21">
        <v>541993043</v>
      </c>
      <c r="E8" s="21">
        <v>507439558</v>
      </c>
      <c r="F8" s="21">
        <v>712242928</v>
      </c>
      <c r="G8" s="21"/>
      <c r="H8" s="21"/>
      <c r="I8" s="21"/>
      <c r="J8" s="21"/>
      <c r="K8" s="21"/>
    </row>
    <row r="9" spans="1:11" ht="18" customHeight="1" x14ac:dyDescent="0.15">
      <c r="A9" s="5" t="s">
        <v>212</v>
      </c>
      <c r="B9" s="21">
        <f t="shared" ref="B9:B18" si="0">D9+E9+F9+G9+H9+K9</f>
        <v>49856284</v>
      </c>
      <c r="C9" s="23">
        <v>3042232</v>
      </c>
      <c r="D9" s="21">
        <v>15458784</v>
      </c>
      <c r="E9" s="21">
        <v>15600000</v>
      </c>
      <c r="F9" s="21">
        <v>18797500</v>
      </c>
      <c r="G9" s="21"/>
      <c r="H9" s="21"/>
      <c r="I9" s="21"/>
      <c r="J9" s="21"/>
      <c r="K9" s="21"/>
    </row>
    <row r="10" spans="1:11" ht="18" customHeight="1" x14ac:dyDescent="0.15">
      <c r="A10" s="5" t="s">
        <v>213</v>
      </c>
      <c r="B10" s="21">
        <f t="shared" si="0"/>
        <v>35525000</v>
      </c>
      <c r="C10" s="23">
        <v>4737500</v>
      </c>
      <c r="D10" s="21">
        <v>35525000</v>
      </c>
      <c r="E10" s="21"/>
      <c r="F10" s="21"/>
      <c r="G10" s="21"/>
      <c r="H10" s="21"/>
      <c r="I10" s="21"/>
      <c r="J10" s="21"/>
      <c r="K10" s="21"/>
    </row>
    <row r="11" spans="1:11" ht="18" customHeight="1" x14ac:dyDescent="0.15">
      <c r="A11" s="5" t="s">
        <v>214</v>
      </c>
      <c r="B11" s="21">
        <f t="shared" si="0"/>
        <v>2654702104</v>
      </c>
      <c r="C11" s="23">
        <v>202614807</v>
      </c>
      <c r="D11" s="21">
        <v>2301333301</v>
      </c>
      <c r="E11" s="21">
        <v>23375000</v>
      </c>
      <c r="F11" s="21">
        <v>238450924</v>
      </c>
      <c r="G11" s="21"/>
      <c r="H11" s="21"/>
      <c r="I11" s="21"/>
      <c r="J11" s="21"/>
      <c r="K11" s="21">
        <v>91542879</v>
      </c>
    </row>
    <row r="12" spans="1:11" ht="18" customHeight="1" x14ac:dyDescent="0.15">
      <c r="A12" s="5" t="s">
        <v>215</v>
      </c>
      <c r="B12" s="21">
        <f t="shared" si="0"/>
        <v>1224278817</v>
      </c>
      <c r="C12" s="23">
        <v>155668133</v>
      </c>
      <c r="D12" s="21">
        <v>3991321</v>
      </c>
      <c r="E12" s="21">
        <v>524485678</v>
      </c>
      <c r="F12" s="21">
        <v>587327818</v>
      </c>
      <c r="G12" s="21"/>
      <c r="H12" s="21"/>
      <c r="I12" s="21"/>
      <c r="J12" s="21"/>
      <c r="K12" s="21">
        <v>108474000</v>
      </c>
    </row>
    <row r="13" spans="1:11" ht="18" customHeight="1" x14ac:dyDescent="0.15">
      <c r="A13" s="5" t="s">
        <v>216</v>
      </c>
      <c r="B13" s="21">
        <f t="shared" si="0"/>
        <v>7011260743</v>
      </c>
      <c r="C13" s="23">
        <v>316494036</v>
      </c>
      <c r="D13" s="21">
        <v>4183287152</v>
      </c>
      <c r="E13" s="21">
        <v>91412500</v>
      </c>
      <c r="F13" s="21">
        <v>2668921091</v>
      </c>
      <c r="G13" s="21"/>
      <c r="H13" s="21"/>
      <c r="I13" s="21"/>
      <c r="J13" s="21"/>
      <c r="K13" s="21">
        <v>67640000</v>
      </c>
    </row>
    <row r="14" spans="1:11" ht="18" customHeight="1" x14ac:dyDescent="0.15">
      <c r="A14" s="5" t="s">
        <v>57</v>
      </c>
      <c r="B14" s="21"/>
      <c r="C14" s="23"/>
      <c r="D14" s="21"/>
      <c r="E14" s="21"/>
      <c r="F14" s="21"/>
      <c r="G14" s="21"/>
      <c r="H14" s="21"/>
      <c r="I14" s="21"/>
      <c r="J14" s="21"/>
      <c r="K14" s="21"/>
    </row>
    <row r="15" spans="1:11" ht="18" customHeight="1" x14ac:dyDescent="0.15">
      <c r="A15" s="5" t="s">
        <v>217</v>
      </c>
      <c r="B15" s="21">
        <f t="shared" si="0"/>
        <v>4953645637</v>
      </c>
      <c r="C15" s="23">
        <v>541737009</v>
      </c>
      <c r="D15" s="21">
        <v>4501807274</v>
      </c>
      <c r="E15" s="21">
        <v>404076238</v>
      </c>
      <c r="F15" s="21">
        <v>47762125</v>
      </c>
      <c r="G15" s="21"/>
      <c r="H15" s="21">
        <v>0</v>
      </c>
      <c r="I15" s="21">
        <v>0</v>
      </c>
      <c r="J15" s="21">
        <v>0</v>
      </c>
      <c r="K15" s="21"/>
    </row>
    <row r="16" spans="1:11" ht="18" customHeight="1" x14ac:dyDescent="0.15">
      <c r="A16" s="5" t="s">
        <v>218</v>
      </c>
      <c r="B16" s="21">
        <f t="shared" si="0"/>
        <v>6935871</v>
      </c>
      <c r="C16" s="23">
        <v>4923532</v>
      </c>
      <c r="D16" s="21"/>
      <c r="E16" s="21"/>
      <c r="F16" s="21"/>
      <c r="G16" s="21"/>
      <c r="H16" s="21"/>
      <c r="I16" s="21"/>
      <c r="J16" s="21"/>
      <c r="K16" s="21">
        <v>6935871</v>
      </c>
    </row>
    <row r="17" spans="1:11" ht="18" customHeight="1" x14ac:dyDescent="0.15">
      <c r="A17" s="5" t="s">
        <v>219</v>
      </c>
      <c r="B17" s="21">
        <f t="shared" si="0"/>
        <v>41227000</v>
      </c>
      <c r="C17" s="23">
        <v>16486000</v>
      </c>
      <c r="D17" s="21"/>
      <c r="E17" s="21"/>
      <c r="F17" s="21">
        <v>41227000</v>
      </c>
      <c r="G17" s="21"/>
      <c r="H17" s="21"/>
      <c r="I17" s="21"/>
      <c r="J17" s="21"/>
      <c r="K17" s="21"/>
    </row>
    <row r="18" spans="1:11" ht="18" customHeight="1" x14ac:dyDescent="0.15">
      <c r="A18" s="5" t="s">
        <v>220</v>
      </c>
      <c r="B18" s="21">
        <f t="shared" si="0"/>
        <v>1130917902</v>
      </c>
      <c r="C18" s="23">
        <v>103417184</v>
      </c>
      <c r="D18" s="21">
        <v>337728161</v>
      </c>
      <c r="E18" s="21">
        <v>206394510</v>
      </c>
      <c r="F18" s="21">
        <v>577536481</v>
      </c>
      <c r="G18" s="21"/>
      <c r="H18" s="21"/>
      <c r="I18" s="21"/>
      <c r="J18" s="21"/>
      <c r="K18" s="21">
        <v>9258750</v>
      </c>
    </row>
    <row r="19" spans="1:11" ht="18" customHeight="1" x14ac:dyDescent="0.15">
      <c r="A19" s="3" t="s">
        <v>58</v>
      </c>
      <c r="B19" s="21">
        <f>SUM(B8:B18)</f>
        <v>18870024887</v>
      </c>
      <c r="C19" s="23">
        <f>SUM(C8:C18)</f>
        <v>1650057848</v>
      </c>
      <c r="D19" s="21">
        <f t="shared" ref="D19:K19" si="1">SUM(D8:D18)</f>
        <v>11921124036</v>
      </c>
      <c r="E19" s="21">
        <f t="shared" si="1"/>
        <v>1772783484</v>
      </c>
      <c r="F19" s="21">
        <f t="shared" si="1"/>
        <v>4892265867</v>
      </c>
      <c r="G19" s="21">
        <f t="shared" si="1"/>
        <v>0</v>
      </c>
      <c r="H19" s="21">
        <f t="shared" si="1"/>
        <v>0</v>
      </c>
      <c r="I19" s="21">
        <f t="shared" si="1"/>
        <v>0</v>
      </c>
      <c r="J19" s="21">
        <f t="shared" si="1"/>
        <v>0</v>
      </c>
      <c r="K19" s="21">
        <f t="shared" si="1"/>
        <v>283851500</v>
      </c>
    </row>
  </sheetData>
  <mergeCells count="8">
    <mergeCell ref="G5:G6"/>
    <mergeCell ref="H5:H6"/>
    <mergeCell ref="K5:K6"/>
    <mergeCell ref="A5:A6"/>
    <mergeCell ref="B5:B6"/>
    <mergeCell ref="D5:D6"/>
    <mergeCell ref="E5:E6"/>
    <mergeCell ref="F5:F6"/>
  </mergeCells>
  <phoneticPr fontId="5"/>
  <pageMargins left="0.39370078740157483" right="0.39370078740157483" top="0.39370078740157483" bottom="0.39370078740157483" header="0.19685039370078741" footer="0.19685039370078741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6"/>
  <sheetViews>
    <sheetView zoomScale="115" zoomScaleNormal="115" workbookViewId="0"/>
  </sheetViews>
  <sheetFormatPr defaultColWidth="8.875" defaultRowHeight="11.25" x14ac:dyDescent="0.15"/>
  <cols>
    <col min="1" max="1" width="22.875" style="4" customWidth="1"/>
    <col min="2" max="9" width="12.875" style="4" customWidth="1"/>
    <col min="10" max="16384" width="8.875" style="4"/>
  </cols>
  <sheetData>
    <row r="1" spans="1:9" ht="21" x14ac:dyDescent="0.2">
      <c r="A1" s="8" t="s">
        <v>59</v>
      </c>
    </row>
    <row r="2" spans="1:9" ht="13.5" x14ac:dyDescent="0.15">
      <c r="A2" s="7" t="str">
        <f>有形固定資産の明細!A2</f>
        <v>自治体名：見附市</v>
      </c>
    </row>
    <row r="3" spans="1:9" ht="13.5" x14ac:dyDescent="0.15">
      <c r="A3" s="7" t="str">
        <f>有形固定資産の明細!A3</f>
        <v>年度：令和6年度</v>
      </c>
    </row>
    <row r="4" spans="1:9" ht="13.5" x14ac:dyDescent="0.15">
      <c r="I4" s="6" t="s">
        <v>111</v>
      </c>
    </row>
    <row r="5" spans="1:9" ht="37.5" customHeight="1" x14ac:dyDescent="0.15">
      <c r="A5" s="11" t="s">
        <v>46</v>
      </c>
      <c r="B5" s="1" t="s">
        <v>60</v>
      </c>
      <c r="C5" s="2" t="s">
        <v>61</v>
      </c>
      <c r="D5" s="2" t="s">
        <v>62</v>
      </c>
      <c r="E5" s="2" t="s">
        <v>63</v>
      </c>
      <c r="F5" s="2" t="s">
        <v>64</v>
      </c>
      <c r="G5" s="2" t="s">
        <v>65</v>
      </c>
      <c r="H5" s="1" t="s">
        <v>66</v>
      </c>
      <c r="I5" s="2" t="s">
        <v>67</v>
      </c>
    </row>
    <row r="6" spans="1:9" ht="18" customHeight="1" x14ac:dyDescent="0.15">
      <c r="A6" s="23">
        <f>SUM(B6:H6)</f>
        <v>18870024887</v>
      </c>
      <c r="B6" s="21">
        <v>17635417238</v>
      </c>
      <c r="C6" s="21">
        <v>1234607649</v>
      </c>
      <c r="D6" s="21"/>
      <c r="E6" s="21"/>
      <c r="F6" s="21"/>
      <c r="G6" s="21"/>
      <c r="H6" s="21"/>
      <c r="I6" s="20">
        <v>3.2609748342363274E-3</v>
      </c>
    </row>
  </sheetData>
  <phoneticPr fontId="5"/>
  <pageMargins left="0.39370078740157483" right="0.39370078740157483" top="0.39370078740157483" bottom="0.39370078740157483" header="0.19685039370078741" footer="0.19685039370078741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8b7cc-82d8-430d-82d1-c9c4b2d3ecf6" xsi:nil="true"/>
    <lcf76f155ced4ddcb4097134ff3c332f xmlns="588bb7bd-f58e-464c-b679-a42ff46c1928">
      <Terms xmlns="http://schemas.microsoft.com/office/infopath/2007/PartnerControls"/>
    </lcf76f155ced4ddcb4097134ff3c332f>
    <_Flow_SignoffStatus xmlns="588bb7bd-f58e-464c-b679-a42ff46c192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CDD01CA50A3AA4D98B2BFE85C4AC449" ma:contentTypeVersion="14" ma:contentTypeDescription="新しいドキュメントを作成します。" ma:contentTypeScope="" ma:versionID="75f735e319697fb26a4116add671b415">
  <xsd:schema xmlns:xsd="http://www.w3.org/2001/XMLSchema" xmlns:xs="http://www.w3.org/2001/XMLSchema" xmlns:p="http://schemas.microsoft.com/office/2006/metadata/properties" xmlns:ns2="588bb7bd-f58e-464c-b679-a42ff46c1928" xmlns:ns3="e388b7cc-82d8-430d-82d1-c9c4b2d3ecf6" targetNamespace="http://schemas.microsoft.com/office/2006/metadata/properties" ma:root="true" ma:fieldsID="39a1be7fe988767f21c01a6845527486" ns2:_="" ns3:_="">
    <xsd:import namespace="588bb7bd-f58e-464c-b679-a42ff46c1928"/>
    <xsd:import namespace="e388b7cc-82d8-430d-82d1-c9c4b2d3ec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8bb7bd-f58e-464c-b679-a42ff46c19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a8d8caeb-68bb-43de-acbd-8e99ac7e29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8b7cc-82d8-430d-82d1-c9c4b2d3ecf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9b61012-c40c-4340-9dc5-137cbb77851f}" ma:internalName="TaxCatchAll" ma:showField="CatchAllData" ma:web="e388b7cc-82d8-430d-82d1-c9c4b2d3ec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968FD7-A2A3-42D2-811A-40D3D1CF4D4A}">
  <ds:schemaRefs>
    <ds:schemaRef ds:uri="http://schemas.microsoft.com/office/2006/metadata/properties"/>
    <ds:schemaRef ds:uri="http://schemas.microsoft.com/office/infopath/2007/PartnerControls"/>
    <ds:schemaRef ds:uri="e388b7cc-82d8-430d-82d1-c9c4b2d3ecf6"/>
    <ds:schemaRef ds:uri="588bb7bd-f58e-464c-b679-a42ff46c1928"/>
  </ds:schemaRefs>
</ds:datastoreItem>
</file>

<file path=customXml/itemProps2.xml><?xml version="1.0" encoding="utf-8"?>
<ds:datastoreItem xmlns:ds="http://schemas.openxmlformats.org/officeDocument/2006/customXml" ds:itemID="{954FF958-817E-4F04-BC34-A99B2660CB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192562-4270-4419-B153-A4E329FBFE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8bb7bd-f58e-464c-b679-a42ff46c1928"/>
    <ds:schemaRef ds:uri="e388b7cc-82d8-430d-82d1-c9c4b2d3ec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2</vt:i4>
      </vt:variant>
    </vt:vector>
  </HeadingPairs>
  <TitlesOfParts>
    <vt:vector size="18" baseType="lpstr">
      <vt:lpstr>有形固定資産の明細</vt:lpstr>
      <vt:lpstr>有形固定資産に係る行政目的別の明細</vt:lpstr>
      <vt:lpstr>投資及び出資金の明細</vt:lpstr>
      <vt:lpstr>基金の明細</vt:lpstr>
      <vt:lpstr>【該当なし】貸付金の明細</vt:lpstr>
      <vt:lpstr>長期延滞債権の明細</vt:lpstr>
      <vt:lpstr>未収金の明細</vt:lpstr>
      <vt:lpstr>地方債等（借入先別）の明細</vt:lpstr>
      <vt:lpstr>地方債等（利率別）の明細</vt:lpstr>
      <vt:lpstr>地方債等（返済期間別）の明細</vt:lpstr>
      <vt:lpstr>【該当なし】特定の契約条項が付された地方債等の概要</vt:lpstr>
      <vt:lpstr>引当金の明細</vt:lpstr>
      <vt:lpstr>補助金等の明細</vt:lpstr>
      <vt:lpstr>財源の明細</vt:lpstr>
      <vt:lpstr>財源情報の明細</vt:lpstr>
      <vt:lpstr>資金の明細</vt:lpstr>
      <vt:lpstr>有形固定資産に係る行政目的別の明細!Print_Titles</vt:lpstr>
      <vt:lpstr>有形固定資産の明細!Print_Titles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勅使河原裕貴</dc:creator>
  <cp:lastModifiedBy>Yoshii Yuki ( 由井 優希 )</cp:lastModifiedBy>
  <cp:lastPrinted>2025-03-21T01:13:51Z</cp:lastPrinted>
  <dcterms:created xsi:type="dcterms:W3CDTF">2023-12-01T00:59:49Z</dcterms:created>
  <dcterms:modified xsi:type="dcterms:W3CDTF">2026-03-19T05:48:54Z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0x0101007CDD01CA50A3AA4D98B2BFE85C4AC449</vt:lpwstr>
  </property>
  <property fmtid="{D5CDD505-2E9C-101B-9397-08002B2CF9AE}" pid="3" name="Order">
    <vt:r8>129474000</vt:r8>
  </property>
</Properties>
</file>