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01\上下水道局\経営\100_水道事業\7012_各種調査\2022（R04）年度_各種調査回答\2022調査（外部）\R50112_地方公営企業決算状況調査における団体情報の更新に係る調査について（照会）・・・119〆\"/>
    </mc:Choice>
  </mc:AlternateContent>
  <workbookProtection workbookAlgorithmName="SHA-512" workbookHashValue="+vYyWtqzujqBoGAzEOcEp6BN522dxaLQ1qjTW618nVxqzDA3ldze2GVhF0p+fQQIPrXdiC66i9cSl79+Y3zdZQ==" workbookSaltValue="P8alb/EfnxZnFYW268KCz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<sst xmlns="http://schemas.openxmlformats.org/spreadsheetml/2006/main" count="228" uniqueCount="113">
  <si>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</si>
  <si>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</si>
  <si>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</si>
  <si>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</si>
  <si>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</si>
  <si>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</si>
  <si>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</si>
  <si>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</si>
  <si>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</si>
  <si>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</si>
  <si>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</si>
  <si>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</si>
  <si>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</si>
  <si>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</si>
  <si>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</si>
  <si>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</si>
  <si>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</si>
  <si>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</si>
  <si>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</si>
  <si>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</si>
  <si>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</si>
  <si>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</si>
  <si>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</si>
  <si>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</si>
  <si>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</si>
  <si>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</si>
  <si>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</si>
  <si>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</si>
  <si>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</si>
  <si>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</si>
  <si>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</si>
  <si>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</si>
  <si>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</si>
  <si>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</si>
  <si>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</si>
  <si>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</si>
  <si>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</si>
  <si>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</si>
  <si>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</si>
  <si>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</si>
  <si>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</si>
  <si>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</si>
  <si>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</si>
  <si>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</si>
  <si>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</si>
  <si>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</si>
  <si>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</si>
  <si>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</si>
  <si>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</si>
  <si>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</si>
  <si>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</si>
  <si>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</si>
  <si>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</si>
  <si>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</si>
  <si>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</si>
  <si>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</si>
  <si>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</si>
  <si>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</si>
  <si>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</si>
  <si>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</si>
  <si>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</si>
  <si>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</si>
  <si>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</si>
  <si>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</si>
  <si>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</si>
  <si>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</si>
  <si>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</si>
  <si>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</si>
  <si>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</si>
  <si>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</si>
  <si>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</si>
  <si>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</si>
  <si>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</si>
  <si>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</si>
  <si>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</si>
  <si>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</si>
  <si>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</si>
  <si>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</si>
  <si>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</si>
  <si>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</si>
  <si>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</si>
  <si>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</si>
  <si>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</si>
  <si>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</si>
  <si>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</si>
  <si>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</si>
  <si>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</si>
  <si>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</si>
  <si>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</si>
  <si>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</si>
  <si>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</si>
  <si>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</si>
  <si>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</si>
  <si>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</si>
  <si>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</si>
  <si>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</si>
  <si>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</si>
  <si>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</si>
  <si>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</si>
  <si>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</si>
  <si>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</si>
  <si>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</si>
  <si>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</si>
  <si>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</si>
  <si>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</si>
  <si>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</si>
  <si>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</si>
  <si>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</si>
  <si>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</si>
  <si>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</si>
  <si>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①浄水場の更新事業とその関連工事により数値が改善し、類似団体平均値より資産の老朽化度合は低くなった。
　②類似団体平均値より低いが、大規模な拡張工事分(中之島町分）の管路が耐用年数を超えた経年管となったため大幅に増加している。管路の更新を適切に進めていく必要がある。
　③ほぼ類似団体平均値と同程度である。他工事と調整をしながら、今後も計画的に老朽管更新事業を進めていく。</t>
    <phoneticPr fontId="4"/>
  </si>
  <si>
    <t>　収入面では、給水人口の減少と節水機器の普及により、料金収入は減少傾向となっている。
　支出面では、浄水場更新事業により減価償却費や運転管理委託の費用が増加している。
　過去の利益を積み立てた利益剰余金が潤沢にあるため、支払能力に余裕はあるが、経営改善に努める必要がある。
　</t>
    <rPh sb="1" eb="3">
      <t>シュウニュウ</t>
    </rPh>
    <rPh sb="3" eb="4">
      <t>メン</t>
    </rPh>
    <rPh sb="7" eb="9">
      <t>キュウスイ</t>
    </rPh>
    <rPh sb="9" eb="11">
      <t>ジンコウ</t>
    </rPh>
    <rPh sb="12" eb="14">
      <t>ゲンショウ</t>
    </rPh>
    <rPh sb="33" eb="35">
      <t>ケイコウ</t>
    </rPh>
    <rPh sb="44" eb="46">
      <t>シシュツ</t>
    </rPh>
    <rPh sb="46" eb="47">
      <t>メン</t>
    </rPh>
    <rPh sb="50" eb="53">
      <t>ジョウスイジョウ</t>
    </rPh>
    <rPh sb="53" eb="55">
      <t>コウシン</t>
    </rPh>
    <rPh sb="55" eb="57">
      <t>ジギョウ</t>
    </rPh>
    <rPh sb="60" eb="62">
      <t>ゲンカ</t>
    </rPh>
    <rPh sb="62" eb="64">
      <t>ショウキャク</t>
    </rPh>
    <rPh sb="64" eb="65">
      <t>ヒ</t>
    </rPh>
    <rPh sb="66" eb="68">
      <t>ウンテン</t>
    </rPh>
    <rPh sb="68" eb="70">
      <t>カンリ</t>
    </rPh>
    <rPh sb="70" eb="72">
      <t>イタク</t>
    </rPh>
    <rPh sb="73" eb="75">
      <t>ヒヨウ</t>
    </rPh>
    <rPh sb="76" eb="78">
      <t>ゾウカ</t>
    </rPh>
    <rPh sb="85" eb="87">
      <t>カコ</t>
    </rPh>
    <rPh sb="88" eb="90">
      <t>リエキ</t>
    </rPh>
    <rPh sb="91" eb="92">
      <t>ツ</t>
    </rPh>
    <rPh sb="93" eb="94">
      <t>タ</t>
    </rPh>
    <rPh sb="96" eb="98">
      <t>リエキ</t>
    </rPh>
    <rPh sb="98" eb="101">
      <t>ジョウヨキン</t>
    </rPh>
    <rPh sb="102" eb="104">
      <t>ジュンタク</t>
    </rPh>
    <rPh sb="110" eb="112">
      <t>シハライ</t>
    </rPh>
    <rPh sb="112" eb="114">
      <t>ノウリョク</t>
    </rPh>
    <rPh sb="115" eb="117">
      <t>ヨユウ</t>
    </rPh>
    <rPh sb="122" eb="124">
      <t>ケイエイ</t>
    </rPh>
    <rPh sb="124" eb="126">
      <t>カイゼン</t>
    </rPh>
    <rPh sb="127" eb="128">
      <t>ツト</t>
    </rPh>
    <rPh sb="130" eb="132">
      <t>ヒツヨウ</t>
    </rPh>
    <phoneticPr fontId="4"/>
  </si>
  <si>
    <r>
      <rPr>
        <sz val="11"/>
        <rFont val="ＭＳ ゴシック"/>
        <family val="3"/>
        <charset val="128"/>
      </rPr>
      <t>　①経常収支比率は類似団体平均を下回っている。経常経費の縮減に努める必要がある。</t>
    </r>
    <r>
      <rPr>
        <sz val="11"/>
        <color theme="1"/>
        <rFont val="ＭＳ ゴシック"/>
        <family val="3"/>
        <charset val="128"/>
      </rPr>
      <t xml:space="preserve">
</t>
    </r>
    <r>
      <rPr>
        <sz val="11"/>
        <color rgb="FFFF0000"/>
        <rFont val="ＭＳ ゴシック"/>
        <family val="3"/>
        <charset val="128"/>
      </rPr>
      <t>　</t>
    </r>
    <r>
      <rPr>
        <sz val="11"/>
        <rFont val="ＭＳ ゴシック"/>
        <family val="3"/>
        <charset val="128"/>
      </rPr>
      <t>②累積欠損金比率の増加は、R3年度旧浄水場の用途廃止に伴う固定資産除却費等の一時的な増加が要因である。</t>
    </r>
    <r>
      <rPr>
        <sz val="11"/>
        <color theme="1"/>
        <rFont val="ＭＳ ゴシック"/>
        <family val="3"/>
        <charset val="128"/>
      </rPr>
      <t xml:space="preserve">
　</t>
    </r>
    <r>
      <rPr>
        <sz val="11"/>
        <rFont val="ＭＳ ゴシック"/>
        <family val="3"/>
        <charset val="128"/>
      </rPr>
      <t xml:space="preserve">③流動比率は、類似団体平均を上回っており健全性が高い状態である。
　④浄水場更新事業で企業債を借り入れたため類似団体平均より高くなっている。
　⑤新浄水場関係の減価償却等費用が増加したため料金回収率が100％を下回った。
　⑥新浄水場関係の減価償却費等の費用が増加したため、給水原価は上昇している。
　⑦浄水場の更新（新施設の建設）にあたり、配水能力を下げるダウンサイジングの変更申請が認可されているため、今後施設利用率は改善する見込みである。
　⑧有収率は、類似団体平均を上回っており、適切な管路維持により高い水準を維持している。
</t>
    </r>
    <rPh sb="9" eb="11">
      <t>ルイジ</t>
    </rPh>
    <rPh sb="11" eb="13">
      <t>ダンタイ</t>
    </rPh>
    <rPh sb="13" eb="15">
      <t>ヘイキン</t>
    </rPh>
    <rPh sb="16" eb="18">
      <t>シタマワ</t>
    </rPh>
    <rPh sb="23" eb="25">
      <t>ケイジョウ</t>
    </rPh>
    <rPh sb="28" eb="30">
      <t>シュクゲン</t>
    </rPh>
    <rPh sb="31" eb="32">
      <t>ツト</t>
    </rPh>
    <rPh sb="34" eb="36">
      <t>ヒツヨウ</t>
    </rPh>
    <rPh sb="78" eb="79">
      <t>トウ</t>
    </rPh>
    <rPh sb="96" eb="98">
      <t>リュウドウ</t>
    </rPh>
    <rPh sb="98" eb="100">
      <t>ヒリツ</t>
    </rPh>
    <rPh sb="168" eb="169">
      <t>シン</t>
    </rPh>
    <rPh sb="172" eb="174">
      <t>カンケイ</t>
    </rPh>
    <rPh sb="175" eb="177">
      <t>ゲンカ</t>
    </rPh>
    <rPh sb="177" eb="179">
      <t>ショウキャク</t>
    </rPh>
    <rPh sb="179" eb="180">
      <t>トウ</t>
    </rPh>
    <rPh sb="180" eb="182">
      <t>ヒヨウ</t>
    </rPh>
    <rPh sb="183" eb="185">
      <t>ゾウカ</t>
    </rPh>
    <rPh sb="189" eb="191">
      <t>リョウキン</t>
    </rPh>
    <rPh sb="191" eb="193">
      <t>カイシュウ</t>
    </rPh>
    <rPh sb="193" eb="194">
      <t>リツ</t>
    </rPh>
    <rPh sb="200" eb="202">
      <t>シタマワ</t>
    </rPh>
    <rPh sb="208" eb="209">
      <t>シン</t>
    </rPh>
    <rPh sb="209" eb="212">
      <t>ジョウスイジョウ</t>
    </rPh>
    <rPh sb="212" eb="214">
      <t>カンケイ</t>
    </rPh>
    <rPh sb="215" eb="217">
      <t>ゲンカ</t>
    </rPh>
    <rPh sb="217" eb="219">
      <t>ショウキャク</t>
    </rPh>
    <rPh sb="219" eb="220">
      <t>ヒ</t>
    </rPh>
    <rPh sb="220" eb="221">
      <t>トウ</t>
    </rPh>
    <rPh sb="222" eb="224">
      <t>ヒヨウ</t>
    </rPh>
    <rPh sb="225" eb="227">
      <t>ゾウカ</t>
    </rPh>
    <rPh sb="232" eb="234">
      <t>キュウスイ</t>
    </rPh>
    <rPh sb="234" eb="236">
      <t>ゲンカ</t>
    </rPh>
    <rPh sb="237" eb="239">
      <t>ジョウショウ</t>
    </rPh>
    <rPh sb="298" eb="30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</si>
</sst>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1.67</c:v>
                </c:pt>
                <c:pt idx="1">
                  <c:v>0.5</c:v>
                </c:pt>
                <c:pt idx="2">
                  <c:v>0.66</c:v>
                </c:pt>
                <c:pt idx="3">
                  <c:v>0.54</c:v>
                </c:pt>
                <c:pt idx="4">
                  <c:v>0.56999999999999995</c:v>
                </c:pt>
              </c:numCache>
            </c:numRef>
          </c:val>
          <c:extLst xmlns:c16r2="http://schemas.microsoft.com/office/drawing/2015/06/chart">
            <c:ext xmlns:c16="http://schemas.microsoft.com/office/drawing/2014/chart" uri="{C3380CC4-5D6E-409C-BE32-E72D297353CC}">
              <c16:uniqueId val="{00000000-23A8-4C42-B5AE-04829AFD884D}"/>
            </c:ext>
          </c:extLst>
        </c:ser>
        <c:dLbls>
          <c:showLegendKey val="0"/>
          <c:showVal val="0"/>
          <c:showCatName val="0"/>
          <c:showSerName val="0"/>
          <c:showPercent val="0"/>
          <c:showBubbleSize val="0"/>
        </c:dLbls>
        <c:gapWidth val="150"/>
        <c:axId val="1163761056"/>
        <c:axId val="11637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xmlns:c16r2="http://schemas.microsoft.com/office/drawing/2015/06/chart">
            <c:ext xmlns:c16="http://schemas.microsoft.com/office/drawing/2014/chart" uri="{C3380CC4-5D6E-409C-BE32-E72D297353CC}">
              <c16:uniqueId val="{00000001-23A8-4C42-B5AE-04829AFD884D}"/>
            </c:ext>
          </c:extLst>
        </c:ser>
        <c:dLbls>
          <c:showLegendKey val="0"/>
          <c:showVal val="0"/>
          <c:showCatName val="0"/>
          <c:showSerName val="0"/>
          <c:showPercent val="0"/>
          <c:showBubbleSize val="0"/>
        </c:dLbls>
        <c:marker val="1"/>
        <c:smooth val="0"/>
        <c:axId val="1163761056"/>
        <c:axId val="1163768128"/>
      </c:lineChart>
      <c:dateAx>
        <c:axId val="1163761056"/>
        <c:scaling>
          <c:orientation val="minMax"/>
        </c:scaling>
        <c:delete val="1"/>
        <c:axPos val="b"/>
        <c:numFmt formatCode="&quot;H&quot;yy" sourceLinked="1"/>
        <c:majorTickMark val="none"/>
        <c:minorTickMark val="none"/>
        <c:tickLblPos val="none"/>
        <c:crossAx val="1163768128"/>
        <c:crosses val="autoZero"/>
        <c:auto val="1"/>
        <c:lblOffset val="100"/>
        <c:baseTimeUnit val="years"/>
      </c:dateAx>
      <c:valAx>
        <c:axId val="11637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40.6</c:v>
                </c:pt>
                <c:pt idx="1">
                  <c:v>39.29</c:v>
                </c:pt>
                <c:pt idx="2">
                  <c:v>38.83</c:v>
                </c:pt>
                <c:pt idx="3">
                  <c:v>39.770000000000003</c:v>
                </c:pt>
                <c:pt idx="4">
                  <c:v>39.200000000000003</c:v>
                </c:pt>
              </c:numCache>
            </c:numRef>
          </c:val>
          <c:extLst xmlns:c16r2="http://schemas.microsoft.com/office/drawing/2015/06/chart">
            <c:ext xmlns:c16="http://schemas.microsoft.com/office/drawing/2014/chart" uri="{C3380CC4-5D6E-409C-BE32-E72D297353CC}">
              <c16:uniqueId val="{00000000-0959-436B-9884-FCABB0CA2409}"/>
            </c:ext>
          </c:extLst>
        </c:ser>
        <c:dLbls>
          <c:showLegendKey val="0"/>
          <c:showVal val="0"/>
          <c:showCatName val="0"/>
          <c:showSerName val="0"/>
          <c:showPercent val="0"/>
          <c:showBubbleSize val="0"/>
        </c:dLbls>
        <c:gapWidth val="150"/>
        <c:axId val="1171032848"/>
        <c:axId val="117104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xmlns:c16r2="http://schemas.microsoft.com/office/drawing/2015/06/chart">
            <c:ext xmlns:c16="http://schemas.microsoft.com/office/drawing/2014/chart" uri="{C3380CC4-5D6E-409C-BE32-E72D297353CC}">
              <c16:uniqueId val="{00000001-0959-436B-9884-FCABB0CA2409}"/>
            </c:ext>
          </c:extLst>
        </c:ser>
        <c:dLbls>
          <c:showLegendKey val="0"/>
          <c:showVal val="0"/>
          <c:showCatName val="0"/>
          <c:showSerName val="0"/>
          <c:showPercent val="0"/>
          <c:showBubbleSize val="0"/>
        </c:dLbls>
        <c:marker val="1"/>
        <c:smooth val="0"/>
        <c:axId val="1171032848"/>
        <c:axId val="1171042640"/>
      </c:lineChart>
      <c:dateAx>
        <c:axId val="1171032848"/>
        <c:scaling>
          <c:orientation val="minMax"/>
        </c:scaling>
        <c:delete val="1"/>
        <c:axPos val="b"/>
        <c:numFmt formatCode="&quot;H&quot;yy" sourceLinked="1"/>
        <c:majorTickMark val="none"/>
        <c:minorTickMark val="none"/>
        <c:tickLblPos val="none"/>
        <c:crossAx val="1171042640"/>
        <c:crosses val="autoZero"/>
        <c:auto val="1"/>
        <c:lblOffset val="100"/>
        <c:baseTimeUnit val="years"/>
      </c:dateAx>
      <c:valAx>
        <c:axId val="117104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92.04</c:v>
                </c:pt>
                <c:pt idx="1">
                  <c:v>93.28</c:v>
                </c:pt>
                <c:pt idx="2">
                  <c:v>91.73</c:v>
                </c:pt>
                <c:pt idx="3">
                  <c:v>90.06</c:v>
                </c:pt>
                <c:pt idx="4">
                  <c:v>90.47</c:v>
                </c:pt>
              </c:numCache>
            </c:numRef>
          </c:val>
          <c:extLst xmlns:c16r2="http://schemas.microsoft.com/office/drawing/2015/06/chart">
            <c:ext xmlns:c16="http://schemas.microsoft.com/office/drawing/2014/chart" uri="{C3380CC4-5D6E-409C-BE32-E72D297353CC}">
              <c16:uniqueId val="{00000000-3E8C-4B52-9383-3B378F7ECFF5}"/>
            </c:ext>
          </c:extLst>
        </c:ser>
        <c:dLbls>
          <c:showLegendKey val="0"/>
          <c:showVal val="0"/>
          <c:showCatName val="0"/>
          <c:showSerName val="0"/>
          <c:showPercent val="0"/>
          <c:showBubbleSize val="0"/>
        </c:dLbls>
        <c:gapWidth val="150"/>
        <c:axId val="1171039376"/>
        <c:axId val="117103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xmlns:c16r2="http://schemas.microsoft.com/office/drawing/2015/06/chart">
            <c:ext xmlns:c16="http://schemas.microsoft.com/office/drawing/2014/chart" uri="{C3380CC4-5D6E-409C-BE32-E72D297353CC}">
              <c16:uniqueId val="{00000001-3E8C-4B52-9383-3B378F7ECFF5}"/>
            </c:ext>
          </c:extLst>
        </c:ser>
        <c:dLbls>
          <c:showLegendKey val="0"/>
          <c:showVal val="0"/>
          <c:showCatName val="0"/>
          <c:showSerName val="0"/>
          <c:showPercent val="0"/>
          <c:showBubbleSize val="0"/>
        </c:dLbls>
        <c:marker val="1"/>
        <c:smooth val="0"/>
        <c:axId val="1171039376"/>
        <c:axId val="1171039920"/>
      </c:lineChart>
      <c:dateAx>
        <c:axId val="1171039376"/>
        <c:scaling>
          <c:orientation val="minMax"/>
        </c:scaling>
        <c:delete val="1"/>
        <c:axPos val="b"/>
        <c:numFmt formatCode="&quot;H&quot;yy" sourceLinked="1"/>
        <c:majorTickMark val="none"/>
        <c:minorTickMark val="none"/>
        <c:tickLblPos val="none"/>
        <c:crossAx val="1171039920"/>
        <c:crosses val="autoZero"/>
        <c:auto val="1"/>
        <c:lblOffset val="100"/>
        <c:baseTimeUnit val="years"/>
      </c:dateAx>
      <c:valAx>
        <c:axId val="117103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3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120.67</c:v>
                </c:pt>
                <c:pt idx="1">
                  <c:v>125.7</c:v>
                </c:pt>
                <c:pt idx="2">
                  <c:v>126.49</c:v>
                </c:pt>
                <c:pt idx="3">
                  <c:v>111.4</c:v>
                </c:pt>
                <c:pt idx="4">
                  <c:v>102.82</c:v>
                </c:pt>
              </c:numCache>
            </c:numRef>
          </c:val>
          <c:extLst xmlns:c16r2="http://schemas.microsoft.com/office/drawing/2015/06/chart">
            <c:ext xmlns:c16="http://schemas.microsoft.com/office/drawing/2014/chart" uri="{C3380CC4-5D6E-409C-BE32-E72D297353CC}">
              <c16:uniqueId val="{00000000-FFAD-4459-82F4-C3358F4031CA}"/>
            </c:ext>
          </c:extLst>
        </c:ser>
        <c:dLbls>
          <c:showLegendKey val="0"/>
          <c:showVal val="0"/>
          <c:showCatName val="0"/>
          <c:showSerName val="0"/>
          <c:showPercent val="0"/>
          <c:showBubbleSize val="0"/>
        </c:dLbls>
        <c:gapWidth val="150"/>
        <c:axId val="1081770192"/>
        <c:axId val="10817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xmlns:c16r2="http://schemas.microsoft.com/office/drawing/2015/06/chart">
            <c:ext xmlns:c16="http://schemas.microsoft.com/office/drawing/2014/chart" uri="{C3380CC4-5D6E-409C-BE32-E72D297353CC}">
              <c16:uniqueId val="{00000001-FFAD-4459-82F4-C3358F4031CA}"/>
            </c:ext>
          </c:extLst>
        </c:ser>
        <c:dLbls>
          <c:showLegendKey val="0"/>
          <c:showVal val="0"/>
          <c:showCatName val="0"/>
          <c:showSerName val="0"/>
          <c:showPercent val="0"/>
          <c:showBubbleSize val="0"/>
        </c:dLbls>
        <c:marker val="1"/>
        <c:smooth val="0"/>
        <c:axId val="1081770192"/>
        <c:axId val="1081770736"/>
      </c:lineChart>
      <c:dateAx>
        <c:axId val="1081770192"/>
        <c:scaling>
          <c:orientation val="minMax"/>
        </c:scaling>
        <c:delete val="1"/>
        <c:axPos val="b"/>
        <c:numFmt formatCode="&quot;H&quot;yy" sourceLinked="1"/>
        <c:majorTickMark val="none"/>
        <c:minorTickMark val="none"/>
        <c:tickLblPos val="none"/>
        <c:crossAx val="1081770736"/>
        <c:crosses val="autoZero"/>
        <c:auto val="1"/>
        <c:lblOffset val="100"/>
        <c:baseTimeUnit val="years"/>
      </c:dateAx>
      <c:valAx>
        <c:axId val="108177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7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c:v>
                </c:pt>
                <c:pt idx="1">
                  <c:v>54.43</c:v>
                </c:pt>
                <c:pt idx="2">
                  <c:v>55.28</c:v>
                </c:pt>
                <c:pt idx="3">
                  <c:v>40.44</c:v>
                </c:pt>
                <c:pt idx="4">
                  <c:v>37.64</c:v>
                </c:pt>
              </c:numCache>
            </c:numRef>
          </c:val>
          <c:extLst xmlns:c16r2="http://schemas.microsoft.com/office/drawing/2015/06/chart">
            <c:ext xmlns:c16="http://schemas.microsoft.com/office/drawing/2014/chart" uri="{C3380CC4-5D6E-409C-BE32-E72D297353CC}">
              <c16:uniqueId val="{00000000-E131-4514-948F-60676DCA11C6}"/>
            </c:ext>
          </c:extLst>
        </c:ser>
        <c:dLbls>
          <c:showLegendKey val="0"/>
          <c:showVal val="0"/>
          <c:showCatName val="0"/>
          <c:showSerName val="0"/>
          <c:showPercent val="0"/>
          <c:showBubbleSize val="0"/>
        </c:dLbls>
        <c:gapWidth val="150"/>
        <c:axId val="1081755504"/>
        <c:axId val="9374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xmlns:c16r2="http://schemas.microsoft.com/office/drawing/2015/06/chart">
            <c:ext xmlns:c16="http://schemas.microsoft.com/office/drawing/2014/chart" uri="{C3380CC4-5D6E-409C-BE32-E72D297353CC}">
              <c16:uniqueId val="{00000001-E131-4514-948F-60676DCA11C6}"/>
            </c:ext>
          </c:extLst>
        </c:ser>
        <c:dLbls>
          <c:showLegendKey val="0"/>
          <c:showVal val="0"/>
          <c:showCatName val="0"/>
          <c:showSerName val="0"/>
          <c:showPercent val="0"/>
          <c:showBubbleSize val="0"/>
        </c:dLbls>
        <c:marker val="1"/>
        <c:smooth val="0"/>
        <c:axId val="1081755504"/>
        <c:axId val="937450144"/>
      </c:lineChart>
      <c:dateAx>
        <c:axId val="1081755504"/>
        <c:scaling>
          <c:orientation val="minMax"/>
        </c:scaling>
        <c:delete val="1"/>
        <c:axPos val="b"/>
        <c:numFmt formatCode="&quot;H&quot;yy" sourceLinked="1"/>
        <c:majorTickMark val="none"/>
        <c:minorTickMark val="none"/>
        <c:tickLblPos val="none"/>
        <c:crossAx val="937450144"/>
        <c:crosses val="autoZero"/>
        <c:auto val="1"/>
        <c:lblOffset val="100"/>
        <c:baseTimeUnit val="years"/>
      </c:dateAx>
      <c:valAx>
        <c:axId val="9374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5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7.28</c:v>
                </c:pt>
                <c:pt idx="1">
                  <c:v>12.55</c:v>
                </c:pt>
                <c:pt idx="2">
                  <c:v>14.75</c:v>
                </c:pt>
                <c:pt idx="3">
                  <c:v>16.8</c:v>
                </c:pt>
                <c:pt idx="4">
                  <c:v>17.28</c:v>
                </c:pt>
              </c:numCache>
            </c:numRef>
          </c:val>
          <c:extLst xmlns:c16r2="http://schemas.microsoft.com/office/drawing/2015/06/chart">
            <c:ext xmlns:c16="http://schemas.microsoft.com/office/drawing/2014/chart" uri="{C3380CC4-5D6E-409C-BE32-E72D297353CC}">
              <c16:uniqueId val="{00000000-AC47-4B1F-9D38-7BA7D8F25FE2}"/>
            </c:ext>
          </c:extLst>
        </c:ser>
        <c:dLbls>
          <c:showLegendKey val="0"/>
          <c:showVal val="0"/>
          <c:showCatName val="0"/>
          <c:showSerName val="0"/>
          <c:showPercent val="0"/>
          <c:showBubbleSize val="0"/>
        </c:dLbls>
        <c:gapWidth val="150"/>
        <c:axId val="1171031760"/>
        <c:axId val="117103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xmlns:c16r2="http://schemas.microsoft.com/office/drawing/2015/06/chart">
            <c:ext xmlns:c16="http://schemas.microsoft.com/office/drawing/2014/chart" uri="{C3380CC4-5D6E-409C-BE32-E72D297353CC}">
              <c16:uniqueId val="{00000001-AC47-4B1F-9D38-7BA7D8F25FE2}"/>
            </c:ext>
          </c:extLst>
        </c:ser>
        <c:dLbls>
          <c:showLegendKey val="0"/>
          <c:showVal val="0"/>
          <c:showCatName val="0"/>
          <c:showSerName val="0"/>
          <c:showPercent val="0"/>
          <c:showBubbleSize val="0"/>
        </c:dLbls>
        <c:marker val="1"/>
        <c:smooth val="0"/>
        <c:axId val="1171031760"/>
        <c:axId val="1171036112"/>
      </c:lineChart>
      <c:dateAx>
        <c:axId val="1171031760"/>
        <c:scaling>
          <c:orientation val="minMax"/>
        </c:scaling>
        <c:delete val="1"/>
        <c:axPos val="b"/>
        <c:numFmt formatCode="&quot;H&quot;yy" sourceLinked="1"/>
        <c:majorTickMark val="none"/>
        <c:minorTickMark val="none"/>
        <c:tickLblPos val="none"/>
        <c:crossAx val="1171036112"/>
        <c:crosses val="autoZero"/>
        <c:auto val="1"/>
        <c:lblOffset val="100"/>
        <c:baseTimeUnit val="years"/>
      </c:dateAx>
      <c:valAx>
        <c:axId val="117103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3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12.67</c:v>
                </c:pt>
              </c:numCache>
            </c:numRef>
          </c:val>
          <c:extLst xmlns:c16r2="http://schemas.microsoft.com/office/drawing/2015/06/chart">
            <c:ext xmlns:c16="http://schemas.microsoft.com/office/drawing/2014/chart" uri="{C3380CC4-5D6E-409C-BE32-E72D297353CC}">
              <c16:uniqueId val="{00000000-A624-4AD9-A7B7-D6C2ADFC47AB}"/>
            </c:ext>
          </c:extLst>
        </c:ser>
        <c:dLbls>
          <c:showLegendKey val="0"/>
          <c:showVal val="0"/>
          <c:showCatName val="0"/>
          <c:showSerName val="0"/>
          <c:showPercent val="0"/>
          <c:showBubbleSize val="0"/>
        </c:dLbls>
        <c:gapWidth val="150"/>
        <c:axId val="1171032304"/>
        <c:axId val="117103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xmlns:c16r2="http://schemas.microsoft.com/office/drawing/2015/06/chart">
            <c:ext xmlns:c16="http://schemas.microsoft.com/office/drawing/2014/chart" uri="{C3380CC4-5D6E-409C-BE32-E72D297353CC}">
              <c16:uniqueId val="{00000001-A624-4AD9-A7B7-D6C2ADFC47AB}"/>
            </c:ext>
          </c:extLst>
        </c:ser>
        <c:dLbls>
          <c:showLegendKey val="0"/>
          <c:showVal val="0"/>
          <c:showCatName val="0"/>
          <c:showSerName val="0"/>
          <c:showPercent val="0"/>
          <c:showBubbleSize val="0"/>
        </c:dLbls>
        <c:marker val="1"/>
        <c:smooth val="0"/>
        <c:axId val="1171032304"/>
        <c:axId val="1171038832"/>
      </c:lineChart>
      <c:dateAx>
        <c:axId val="1171032304"/>
        <c:scaling>
          <c:orientation val="minMax"/>
        </c:scaling>
        <c:delete val="1"/>
        <c:axPos val="b"/>
        <c:numFmt formatCode="&quot;H&quot;yy" sourceLinked="1"/>
        <c:majorTickMark val="none"/>
        <c:minorTickMark val="none"/>
        <c:tickLblPos val="none"/>
        <c:crossAx val="1171038832"/>
        <c:crosses val="autoZero"/>
        <c:auto val="1"/>
        <c:lblOffset val="100"/>
        <c:baseTimeUnit val="years"/>
      </c:dateAx>
      <c:valAx>
        <c:axId val="117103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103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377.18</c:v>
                </c:pt>
                <c:pt idx="1">
                  <c:v>348.24</c:v>
                </c:pt>
                <c:pt idx="2">
                  <c:v>189.83</c:v>
                </c:pt>
                <c:pt idx="3">
                  <c:v>272.63</c:v>
                </c:pt>
                <c:pt idx="4">
                  <c:v>940.54</c:v>
                </c:pt>
              </c:numCache>
            </c:numRef>
          </c:val>
          <c:extLst xmlns:c16r2="http://schemas.microsoft.com/office/drawing/2015/06/chart">
            <c:ext xmlns:c16="http://schemas.microsoft.com/office/drawing/2014/chart" uri="{C3380CC4-5D6E-409C-BE32-E72D297353CC}">
              <c16:uniqueId val="{00000000-4189-4674-A567-F7C314AE2FDC}"/>
            </c:ext>
          </c:extLst>
        </c:ser>
        <c:dLbls>
          <c:showLegendKey val="0"/>
          <c:showVal val="0"/>
          <c:showCatName val="0"/>
          <c:showSerName val="0"/>
          <c:showPercent val="0"/>
          <c:showBubbleSize val="0"/>
        </c:dLbls>
        <c:gapWidth val="150"/>
        <c:axId val="1171043728"/>
        <c:axId val="11710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xmlns:c16r2="http://schemas.microsoft.com/office/drawing/2015/06/chart">
            <c:ext xmlns:c16="http://schemas.microsoft.com/office/drawing/2014/chart" uri="{C3380CC4-5D6E-409C-BE32-E72D297353CC}">
              <c16:uniqueId val="{00000001-4189-4674-A567-F7C314AE2FDC}"/>
            </c:ext>
          </c:extLst>
        </c:ser>
        <c:dLbls>
          <c:showLegendKey val="0"/>
          <c:showVal val="0"/>
          <c:showCatName val="0"/>
          <c:showSerName val="0"/>
          <c:showPercent val="0"/>
          <c:showBubbleSize val="0"/>
        </c:dLbls>
        <c:marker val="1"/>
        <c:smooth val="0"/>
        <c:axId val="1171043728"/>
        <c:axId val="1171034480"/>
      </c:lineChart>
      <c:dateAx>
        <c:axId val="1171043728"/>
        <c:scaling>
          <c:orientation val="minMax"/>
        </c:scaling>
        <c:delete val="1"/>
        <c:axPos val="b"/>
        <c:numFmt formatCode="&quot;H&quot;yy" sourceLinked="1"/>
        <c:majorTickMark val="none"/>
        <c:minorTickMark val="none"/>
        <c:tickLblPos val="none"/>
        <c:crossAx val="1171034480"/>
        <c:crosses val="autoZero"/>
        <c:auto val="1"/>
        <c:lblOffset val="100"/>
        <c:baseTimeUnit val="years"/>
      </c:dateAx>
      <c:valAx>
        <c:axId val="117103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104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323.68</c:v>
                </c:pt>
                <c:pt idx="1">
                  <c:v>367.17</c:v>
                </c:pt>
                <c:pt idx="2">
                  <c:v>555.22</c:v>
                </c:pt>
                <c:pt idx="3">
                  <c:v>792.75</c:v>
                </c:pt>
                <c:pt idx="4">
                  <c:v>718.46</c:v>
                </c:pt>
              </c:numCache>
            </c:numRef>
          </c:val>
          <c:extLst xmlns:c16r2="http://schemas.microsoft.com/office/drawing/2015/06/chart">
            <c:ext xmlns:c16="http://schemas.microsoft.com/office/drawing/2014/chart" uri="{C3380CC4-5D6E-409C-BE32-E72D297353CC}">
              <c16:uniqueId val="{00000000-4F07-4694-BB0F-6CAF7637DCA7}"/>
            </c:ext>
          </c:extLst>
        </c:ser>
        <c:dLbls>
          <c:showLegendKey val="0"/>
          <c:showVal val="0"/>
          <c:showCatName val="0"/>
          <c:showSerName val="0"/>
          <c:showPercent val="0"/>
          <c:showBubbleSize val="0"/>
        </c:dLbls>
        <c:gapWidth val="150"/>
        <c:axId val="1171038288"/>
        <c:axId val="117103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xmlns:c16r2="http://schemas.microsoft.com/office/drawing/2015/06/chart">
            <c:ext xmlns:c16="http://schemas.microsoft.com/office/drawing/2014/chart" uri="{C3380CC4-5D6E-409C-BE32-E72D297353CC}">
              <c16:uniqueId val="{00000001-4F07-4694-BB0F-6CAF7637DCA7}"/>
            </c:ext>
          </c:extLst>
        </c:ser>
        <c:dLbls>
          <c:showLegendKey val="0"/>
          <c:showVal val="0"/>
          <c:showCatName val="0"/>
          <c:showSerName val="0"/>
          <c:showPercent val="0"/>
          <c:showBubbleSize val="0"/>
        </c:dLbls>
        <c:marker val="1"/>
        <c:smooth val="0"/>
        <c:axId val="1171038288"/>
        <c:axId val="1171037200"/>
      </c:lineChart>
      <c:dateAx>
        <c:axId val="1171038288"/>
        <c:scaling>
          <c:orientation val="minMax"/>
        </c:scaling>
        <c:delete val="1"/>
        <c:axPos val="b"/>
        <c:numFmt formatCode="&quot;H&quot;yy" sourceLinked="1"/>
        <c:majorTickMark val="none"/>
        <c:minorTickMark val="none"/>
        <c:tickLblPos val="none"/>
        <c:crossAx val="1171037200"/>
        <c:crosses val="autoZero"/>
        <c:auto val="1"/>
        <c:lblOffset val="100"/>
        <c:baseTimeUnit val="years"/>
      </c:dateAx>
      <c:valAx>
        <c:axId val="117103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10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116.58</c:v>
                </c:pt>
                <c:pt idx="1">
                  <c:v>120.9</c:v>
                </c:pt>
                <c:pt idx="2">
                  <c:v>120.29</c:v>
                </c:pt>
                <c:pt idx="3">
                  <c:v>93.91</c:v>
                </c:pt>
                <c:pt idx="4">
                  <c:v>95.65</c:v>
                </c:pt>
              </c:numCache>
            </c:numRef>
          </c:val>
          <c:extLst xmlns:c16r2="http://schemas.microsoft.com/office/drawing/2015/06/chart">
            <c:ext xmlns:c16="http://schemas.microsoft.com/office/drawing/2014/chart" uri="{C3380CC4-5D6E-409C-BE32-E72D297353CC}">
              <c16:uniqueId val="{00000000-F846-4BA6-912A-B21B8460FE6A}"/>
            </c:ext>
          </c:extLst>
        </c:ser>
        <c:dLbls>
          <c:showLegendKey val="0"/>
          <c:showVal val="0"/>
          <c:showCatName val="0"/>
          <c:showSerName val="0"/>
          <c:showPercent val="0"/>
          <c:showBubbleSize val="0"/>
        </c:dLbls>
        <c:gapWidth val="150"/>
        <c:axId val="1171040464"/>
        <c:axId val="117103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xmlns:c16r2="http://schemas.microsoft.com/office/drawing/2015/06/chart">
            <c:ext xmlns:c16="http://schemas.microsoft.com/office/drawing/2014/chart" uri="{C3380CC4-5D6E-409C-BE32-E72D297353CC}">
              <c16:uniqueId val="{00000001-F846-4BA6-912A-B21B8460FE6A}"/>
            </c:ext>
          </c:extLst>
        </c:ser>
        <c:dLbls>
          <c:showLegendKey val="0"/>
          <c:showVal val="0"/>
          <c:showCatName val="0"/>
          <c:showSerName val="0"/>
          <c:showPercent val="0"/>
          <c:showBubbleSize val="0"/>
        </c:dLbls>
        <c:marker val="1"/>
        <c:smooth val="0"/>
        <c:axId val="1171040464"/>
        <c:axId val="1171037744"/>
      </c:lineChart>
      <c:dateAx>
        <c:axId val="1171040464"/>
        <c:scaling>
          <c:orientation val="minMax"/>
        </c:scaling>
        <c:delete val="1"/>
        <c:axPos val="b"/>
        <c:numFmt formatCode="&quot;H&quot;yy" sourceLinked="1"/>
        <c:majorTickMark val="none"/>
        <c:minorTickMark val="none"/>
        <c:tickLblPos val="none"/>
        <c:crossAx val="1171037744"/>
        <c:crosses val="autoZero"/>
        <c:auto val="1"/>
        <c:lblOffset val="100"/>
        <c:baseTimeUnit val="years"/>
      </c:dateAx>
      <c:valAx>
        <c:axId val="117103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127.84</c:v>
                </c:pt>
                <c:pt idx="1">
                  <c:v>124.16</c:v>
                </c:pt>
                <c:pt idx="2">
                  <c:v>125.97</c:v>
                </c:pt>
                <c:pt idx="3">
                  <c:v>146.06</c:v>
                </c:pt>
                <c:pt idx="4">
                  <c:v>159.13</c:v>
                </c:pt>
              </c:numCache>
            </c:numRef>
          </c:val>
          <c:extLst xmlns:c16r2="http://schemas.microsoft.com/office/drawing/2015/06/chart">
            <c:ext xmlns:c16="http://schemas.microsoft.com/office/drawing/2014/chart" uri="{C3380CC4-5D6E-409C-BE32-E72D297353CC}">
              <c16:uniqueId val="{00000000-3AA4-4110-BED4-49283EA5972D}"/>
            </c:ext>
          </c:extLst>
        </c:ser>
        <c:dLbls>
          <c:showLegendKey val="0"/>
          <c:showVal val="0"/>
          <c:showCatName val="0"/>
          <c:showSerName val="0"/>
          <c:showPercent val="0"/>
          <c:showBubbleSize val="0"/>
        </c:dLbls>
        <c:gapWidth val="150"/>
        <c:axId val="1171043184"/>
        <c:axId val="117104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xmlns:c16r2="http://schemas.microsoft.com/office/drawing/2015/06/chart">
            <c:ext xmlns:c16="http://schemas.microsoft.com/office/drawing/2014/chart" uri="{C3380CC4-5D6E-409C-BE32-E72D297353CC}">
              <c16:uniqueId val="{00000001-3AA4-4110-BED4-49283EA5972D}"/>
            </c:ext>
          </c:extLst>
        </c:ser>
        <c:dLbls>
          <c:showLegendKey val="0"/>
          <c:showVal val="0"/>
          <c:showCatName val="0"/>
          <c:showSerName val="0"/>
          <c:showPercent val="0"/>
          <c:showBubbleSize val="0"/>
        </c:dLbls>
        <c:marker val="1"/>
        <c:smooth val="0"/>
        <c:axId val="1171043184"/>
        <c:axId val="1171044272"/>
      </c:lineChart>
      <c:dateAx>
        <c:axId val="1171043184"/>
        <c:scaling>
          <c:orientation val="minMax"/>
        </c:scaling>
        <c:delete val="1"/>
        <c:axPos val="b"/>
        <c:numFmt formatCode="&quot;H&quot;yy" sourceLinked="1"/>
        <c:majorTickMark val="none"/>
        <c:minorTickMark val="none"/>
        <c:tickLblPos val="none"/>
        <c:crossAx val="1171044272"/>
        <c:crosses val="autoZero"/>
        <c:auto val="1"/>
        <c:lblOffset val="100"/>
        <c:baseTimeUnit val="years"/>
      </c:dateAx>
      <c:valAx>
        <c:axId val="117104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4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1" zoomScale="85" zoomScaleNormal="85" workbookViewId="0">
      <selection activeCell="AQ35" sqref="AQ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見附市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39500</v>
      </c>
      <c r="AM8" s="69"/>
      <c r="AN8" s="69"/>
      <c r="AO8" s="69"/>
      <c r="AP8" s="69"/>
      <c r="AQ8" s="69"/>
      <c r="AR8" s="69"/>
      <c r="AS8" s="69"/>
      <c r="AT8" s="37">
        <f>データ!$S$6</f>
        <v>77.91</v>
      </c>
      <c r="AU8" s="38"/>
      <c r="AV8" s="38"/>
      <c r="AW8" s="38"/>
      <c r="AX8" s="38"/>
      <c r="AY8" s="38"/>
      <c r="AZ8" s="38"/>
      <c r="BA8" s="38"/>
      <c r="BB8" s="58">
        <f>データ!$T$6</f>
        <v>507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65.52</v>
      </c>
      <c r="J10" s="38"/>
      <c r="K10" s="38"/>
      <c r="L10" s="38"/>
      <c r="M10" s="38"/>
      <c r="N10" s="38"/>
      <c r="O10" s="68"/>
      <c r="P10" s="58">
        <f>データ!$P$6</f>
        <v>99.95</v>
      </c>
      <c r="Q10" s="58"/>
      <c r="R10" s="58"/>
      <c r="S10" s="58"/>
      <c r="T10" s="58"/>
      <c r="U10" s="58"/>
      <c r="V10" s="58"/>
      <c r="W10" s="69">
        <f>データ!$Q$6</f>
        <v>2585</v>
      </c>
      <c r="X10" s="69"/>
      <c r="Y10" s="69"/>
      <c r="Z10" s="69"/>
      <c r="AA10" s="69"/>
      <c r="AB10" s="69"/>
      <c r="AC10" s="69"/>
      <c r="AD10" s="2"/>
      <c r="AE10" s="2"/>
      <c r="AF10" s="2"/>
      <c r="AG10" s="2"/>
      <c r="AH10" s="2"/>
      <c r="AI10" s="2"/>
      <c r="AJ10" s="2"/>
      <c r="AK10" s="2"/>
      <c r="AL10" s="69">
        <f>データ!$U$6</f>
        <v>50247</v>
      </c>
      <c r="AM10" s="69"/>
      <c r="AN10" s="69"/>
      <c r="AO10" s="69"/>
      <c r="AP10" s="69"/>
      <c r="AQ10" s="69"/>
      <c r="AR10" s="69"/>
      <c r="AS10" s="69"/>
      <c r="AT10" s="37">
        <f>データ!$V$6</f>
        <v>98.33</v>
      </c>
      <c r="AU10" s="38"/>
      <c r="AV10" s="38"/>
      <c r="AW10" s="38"/>
      <c r="AX10" s="38"/>
      <c r="AY10" s="38"/>
      <c r="AZ10" s="38"/>
      <c r="BA10" s="38"/>
      <c r="BB10" s="58">
        <f>データ!$W$6</f>
        <v>511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L6TpswqmXch+gYAAmV0VL8MR2PXVoq6Sm4noIWdrxYp3dAuRCrSSIX2jzztTdm0PBGDDNyq57bK4XMOdRSxYw==" saltValue="8o/aDp8+yX1/2AC12Jh7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152111</v>
      </c>
      <c r="D6" s="20">
        <f t="shared" si="3"/>
        <v>46</v>
      </c>
      <c r="E6" s="20">
        <f t="shared" si="3"/>
        <v>1</v>
      </c>
      <c r="F6" s="20">
        <f t="shared" si="3"/>
        <v>0</v>
      </c>
      <c r="G6" s="20">
        <f t="shared" si="3"/>
        <v>1</v>
      </c>
      <c r="H6" s="20" t="str">
        <f t="shared" si="3"/>
        <v>新潟県　見附市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65.52</v>
      </c>
      <c r="P6" s="21">
        <f t="shared" si="3"/>
        <v>99.95</v>
      </c>
      <c r="Q6" s="21">
        <f t="shared" si="3"/>
        <v>2585</v>
      </c>
      <c r="R6" s="21">
        <f t="shared" si="3"/>
        <v>39500</v>
      </c>
      <c r="S6" s="21">
        <f t="shared" si="3"/>
        <v>77.91</v>
      </c>
      <c r="T6" s="21">
        <f t="shared" si="3"/>
        <v>507</v>
      </c>
      <c r="U6" s="21">
        <f t="shared" si="3"/>
        <v>50247</v>
      </c>
      <c r="V6" s="21">
        <f t="shared" si="3"/>
        <v>98.33</v>
      </c>
      <c r="W6" s="21">
        <f t="shared" si="3"/>
        <v>511</v>
      </c>
      <c r="X6" s="22">
        <f>IF(X7="",NA(),X7)</f>
        <v>120.67</v>
      </c>
      <c r="Y6" s="22">
        <f t="shared" ref="Y6:AG6" si="4">IF(Y7="",NA(),Y7)</f>
        <v>125.7</v>
      </c>
      <c r="Z6" s="22">
        <f t="shared" si="4"/>
        <v>126.49</v>
      </c>
      <c r="AA6" s="22">
        <f t="shared" si="4"/>
        <v>111.4</v>
      </c>
      <c r="AB6" s="22">
        <f t="shared" si="4"/>
        <v>102.82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2">
        <f t="shared" si="5"/>
        <v>12.67</v>
      </c>
      <c r="AN6" s="22">
        <f t="shared" si="5"/>
        <v>1</v>
      </c>
      <c r="AO6" s="22">
        <f t="shared" si="5"/>
        <v>1.03</v>
      </c>
      <c r="AP6" s="22">
        <f t="shared" si="5"/>
        <v>0.78</v>
      </c>
      <c r="AQ6" s="22">
        <f t="shared" si="5"/>
        <v>0.92</v>
      </c>
      <c r="AR6" s="22">
        <f t="shared" si="5"/>
        <v>0.87</v>
      </c>
      <c r="AS6" s="21" t="str">
        <f>IF(AS7="","",IF(AS7="-","【-】","【"&amp;SUBSTITUTE(TEXT(AS7,"#,##0.00"),"-","△")&amp;"】"))</f>
        <v>【1.30】</v>
      </c>
      <c r="AT6" s="22">
        <f>IF(AT7="",NA(),AT7)</f>
        <v>377.18</v>
      </c>
      <c r="AU6" s="22">
        <f t="shared" ref="AU6:BC6" si="6">IF(AU7="",NA(),AU7)</f>
        <v>348.24</v>
      </c>
      <c r="AV6" s="22">
        <f t="shared" si="6"/>
        <v>189.83</v>
      </c>
      <c r="AW6" s="22">
        <f t="shared" si="6"/>
        <v>272.63</v>
      </c>
      <c r="AX6" s="22">
        <f t="shared" si="6"/>
        <v>940.54</v>
      </c>
      <c r="AY6" s="22">
        <f t="shared" si="6"/>
        <v>355.5</v>
      </c>
      <c r="AZ6" s="22">
        <f t="shared" si="6"/>
        <v>349.83</v>
      </c>
      <c r="BA6" s="22">
        <f t="shared" si="6"/>
        <v>360.86</v>
      </c>
      <c r="BB6" s="22">
        <f t="shared" si="6"/>
        <v>350.79</v>
      </c>
      <c r="BC6" s="22">
        <f t="shared" si="6"/>
        <v>354.57</v>
      </c>
      <c r="BD6" s="21" t="str">
        <f>IF(BD7="","",IF(BD7="-","【-】","【"&amp;SUBSTITUTE(TEXT(BD7,"#,##0.00"),"-","△")&amp;"】"))</f>
        <v>【261.51】</v>
      </c>
      <c r="BE6" s="22">
        <f>IF(BE7="",NA(),BE7)</f>
        <v>323.68</v>
      </c>
      <c r="BF6" s="22">
        <f t="shared" ref="BF6:BN6" si="7">IF(BF7="",NA(),BF7)</f>
        <v>367.17</v>
      </c>
      <c r="BG6" s="22">
        <f t="shared" si="7"/>
        <v>555.22</v>
      </c>
      <c r="BH6" s="22">
        <f t="shared" si="7"/>
        <v>792.75</v>
      </c>
      <c r="BI6" s="22">
        <f t="shared" si="7"/>
        <v>718.46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116.58</v>
      </c>
      <c r="BQ6" s="22">
        <f t="shared" ref="BQ6:BY6" si="8">IF(BQ7="",NA(),BQ7)</f>
        <v>120.9</v>
      </c>
      <c r="BR6" s="22">
        <f t="shared" si="8"/>
        <v>120.29</v>
      </c>
      <c r="BS6" s="22">
        <f t="shared" si="8"/>
        <v>93.91</v>
      </c>
      <c r="BT6" s="22">
        <f t="shared" si="8"/>
        <v>95.65</v>
      </c>
      <c r="BU6" s="22">
        <f t="shared" si="8"/>
        <v>104.57</v>
      </c>
      <c r="BV6" s="22">
        <f t="shared" si="8"/>
        <v>103.54</v>
      </c>
      <c r="BW6" s="22">
        <f t="shared" si="8"/>
        <v>103.32</v>
      </c>
      <c r="BX6" s="22">
        <f t="shared" si="8"/>
        <v>100.85</v>
      </c>
      <c r="BY6" s="22">
        <f t="shared" si="8"/>
        <v>103.79</v>
      </c>
      <c r="BZ6" s="21" t="str">
        <f>IF(BZ7="","",IF(BZ7="-","【-】","【"&amp;SUBSTITUTE(TEXT(BZ7,"#,##0.00"),"-","△")&amp;"】"))</f>
        <v>【102.35】</v>
      </c>
      <c r="CA6" s="22">
        <f>IF(CA7="",NA(),CA7)</f>
        <v>127.84</v>
      </c>
      <c r="CB6" s="22">
        <f t="shared" ref="CB6:CJ6" si="9">IF(CB7="",NA(),CB7)</f>
        <v>124.16</v>
      </c>
      <c r="CC6" s="22">
        <f t="shared" si="9"/>
        <v>125.97</v>
      </c>
      <c r="CD6" s="22">
        <f t="shared" si="9"/>
        <v>146.06</v>
      </c>
      <c r="CE6" s="22">
        <f t="shared" si="9"/>
        <v>159.13</v>
      </c>
      <c r="CF6" s="22">
        <f t="shared" si="9"/>
        <v>165.47</v>
      </c>
      <c r="CG6" s="22">
        <f t="shared" si="9"/>
        <v>167.46</v>
      </c>
      <c r="CH6" s="22">
        <f t="shared" si="9"/>
        <v>168.56</v>
      </c>
      <c r="CI6" s="22">
        <f t="shared" si="9"/>
        <v>167.1</v>
      </c>
      <c r="CJ6" s="22">
        <f t="shared" si="9"/>
        <v>167.86</v>
      </c>
      <c r="CK6" s="21" t="str">
        <f>IF(CK7="","",IF(CK7="-","【-】","【"&amp;SUBSTITUTE(TEXT(CK7,"#,##0.00"),"-","△")&amp;"】"))</f>
        <v>【167.74】</v>
      </c>
      <c r="CL6" s="22">
        <f>IF(CL7="",NA(),CL7)</f>
        <v>40.6</v>
      </c>
      <c r="CM6" s="22">
        <f t="shared" ref="CM6:CU6" si="10">IF(CM7="",NA(),CM7)</f>
        <v>39.29</v>
      </c>
      <c r="CN6" s="22">
        <f t="shared" si="10"/>
        <v>38.83</v>
      </c>
      <c r="CO6" s="22">
        <f t="shared" si="10"/>
        <v>39.770000000000003</v>
      </c>
      <c r="CP6" s="22">
        <f t="shared" si="10"/>
        <v>39.200000000000003</v>
      </c>
      <c r="CQ6" s="22">
        <f t="shared" si="10"/>
        <v>59.74</v>
      </c>
      <c r="CR6" s="22">
        <f t="shared" si="10"/>
        <v>59.46</v>
      </c>
      <c r="CS6" s="22">
        <f t="shared" si="10"/>
        <v>59.51</v>
      </c>
      <c r="CT6" s="22">
        <f t="shared" si="10"/>
        <v>59.91</v>
      </c>
      <c r="CU6" s="22">
        <f t="shared" si="10"/>
        <v>59.4</v>
      </c>
      <c r="CV6" s="21" t="str">
        <f>IF(CV7="","",IF(CV7="-","【-】","【"&amp;SUBSTITUTE(TEXT(CV7,"#,##0.00"),"-","△")&amp;"】"))</f>
        <v>【60.29】</v>
      </c>
      <c r="CW6" s="22">
        <f>IF(CW7="",NA(),CW7)</f>
        <v>92.04</v>
      </c>
      <c r="CX6" s="22">
        <f t="shared" ref="CX6:DF6" si="11">IF(CX7="",NA(),CX7)</f>
        <v>93.28</v>
      </c>
      <c r="CY6" s="22">
        <f t="shared" si="11"/>
        <v>91.73</v>
      </c>
      <c r="CZ6" s="22">
        <f t="shared" si="11"/>
        <v>90.06</v>
      </c>
      <c r="DA6" s="22">
        <f t="shared" si="11"/>
        <v>90.47</v>
      </c>
      <c r="DB6" s="22">
        <f t="shared" si="11"/>
        <v>87.28</v>
      </c>
      <c r="DC6" s="22">
        <f t="shared" si="11"/>
        <v>87.41</v>
      </c>
      <c r="DD6" s="22">
        <f t="shared" si="11"/>
        <v>87.08</v>
      </c>
      <c r="DE6" s="22">
        <f t="shared" si="11"/>
        <v>87.26</v>
      </c>
      <c r="DF6" s="22">
        <f t="shared" si="11"/>
        <v>87.57</v>
      </c>
      <c r="DG6" s="21" t="str">
        <f>IF(DG7="","",IF(DG7="-","【-】","【"&amp;SUBSTITUTE(TEXT(DG7,"#,##0.00"),"-","△")&amp;"】"))</f>
        <v>【90.12】</v>
      </c>
      <c r="DH6" s="22">
        <f>IF(DH7="",NA(),DH7)</f>
        <v>53</v>
      </c>
      <c r="DI6" s="22">
        <f t="shared" ref="DI6:DQ6" si="12">IF(DI7="",NA(),DI7)</f>
        <v>54.43</v>
      </c>
      <c r="DJ6" s="22">
        <f t="shared" si="12"/>
        <v>55.28</v>
      </c>
      <c r="DK6" s="22">
        <f t="shared" si="12"/>
        <v>40.44</v>
      </c>
      <c r="DL6" s="22">
        <f t="shared" si="12"/>
        <v>37.64</v>
      </c>
      <c r="DM6" s="22">
        <f t="shared" si="12"/>
        <v>46.94</v>
      </c>
      <c r="DN6" s="22">
        <f t="shared" si="12"/>
        <v>47.62</v>
      </c>
      <c r="DO6" s="22">
        <f t="shared" si="12"/>
        <v>48.55</v>
      </c>
      <c r="DP6" s="22">
        <f t="shared" si="12"/>
        <v>49.2</v>
      </c>
      <c r="DQ6" s="22">
        <f t="shared" si="12"/>
        <v>50.01</v>
      </c>
      <c r="DR6" s="21" t="str">
        <f>IF(DR7="","",IF(DR7="-","【-】","【"&amp;SUBSTITUTE(TEXT(DR7,"#,##0.00"),"-","△")&amp;"】"))</f>
        <v>【50.88】</v>
      </c>
      <c r="DS6" s="22">
        <f>IF(DS7="",NA(),DS7)</f>
        <v>7.28</v>
      </c>
      <c r="DT6" s="22">
        <f t="shared" ref="DT6:EB6" si="13">IF(DT7="",NA(),DT7)</f>
        <v>12.55</v>
      </c>
      <c r="DU6" s="22">
        <f t="shared" si="13"/>
        <v>14.75</v>
      </c>
      <c r="DV6" s="22">
        <f t="shared" si="13"/>
        <v>16.8</v>
      </c>
      <c r="DW6" s="22">
        <f t="shared" si="13"/>
        <v>17.28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1.67</v>
      </c>
      <c r="EE6" s="22">
        <f t="shared" ref="EE6:EM6" si="14">IF(EE7="",NA(),EE7)</f>
        <v>0.5</v>
      </c>
      <c r="EF6" s="22">
        <f t="shared" si="14"/>
        <v>0.66</v>
      </c>
      <c r="EG6" s="22">
        <f t="shared" si="14"/>
        <v>0.54</v>
      </c>
      <c r="EH6" s="22">
        <f t="shared" si="14"/>
        <v>0.56999999999999995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152111</v>
      </c>
      <c r="D7" s="24">
        <v>46</v>
      </c>
      <c r="E7" s="24">
        <v>1</v>
      </c>
      <c r="F7" s="24">
        <v>0</v>
      </c>
      <c r="G7" s="24">
        <v>1</v>
      </c>
      <c r="H7" s="24" t="s">
        <v>93</v>
      </c>
      <c r="I7" s="24" t="s">
        <v>94</v>
      </c>
      <c r="J7" s="24" t="s">
        <v>95</v>
      </c>
      <c r="K7" s="24" t="s">
        <v>96</v>
      </c>
      <c r="L7" s="24" t="s">
        <v>97</v>
      </c>
      <c r="M7" s="24" t="s">
        <v>98</v>
      </c>
      <c r="N7" s="25" t="s">
        <v>99</v>
      </c>
      <c r="O7" s="25">
        <v>65.52</v>
      </c>
      <c r="P7" s="25">
        <v>99.95</v>
      </c>
      <c r="Q7" s="25">
        <v>2585</v>
      </c>
      <c r="R7" s="25">
        <v>39500</v>
      </c>
      <c r="S7" s="25">
        <v>77.91</v>
      </c>
      <c r="T7" s="25">
        <v>507</v>
      </c>
      <c r="U7" s="25">
        <v>50247</v>
      </c>
      <c r="V7" s="25">
        <v>98.33</v>
      </c>
      <c r="W7" s="25">
        <v>511</v>
      </c>
      <c r="X7" s="25">
        <v>120.67</v>
      </c>
      <c r="Y7" s="25">
        <v>125.7</v>
      </c>
      <c r="Z7" s="25">
        <v>126.49</v>
      </c>
      <c r="AA7" s="25">
        <v>111.4</v>
      </c>
      <c r="AB7" s="25">
        <v>102.82</v>
      </c>
      <c r="AC7" s="25">
        <v>112.15</v>
      </c>
      <c r="AD7" s="25">
        <v>111.44</v>
      </c>
      <c r="AE7" s="25">
        <v>111.17</v>
      </c>
      <c r="AF7" s="25">
        <v>110.91</v>
      </c>
      <c r="AG7" s="25">
        <v>111.49</v>
      </c>
      <c r="AH7" s="25">
        <v>111.39</v>
      </c>
      <c r="AI7" s="25">
        <v>0</v>
      </c>
      <c r="AJ7" s="25">
        <v>0</v>
      </c>
      <c r="AK7" s="25">
        <v>0</v>
      </c>
      <c r="AL7" s="25">
        <v>0</v>
      </c>
      <c r="AM7" s="25">
        <v>12.67</v>
      </c>
      <c r="AN7" s="25">
        <v>1</v>
      </c>
      <c r="AO7" s="25">
        <v>1.03</v>
      </c>
      <c r="AP7" s="25">
        <v>0.78</v>
      </c>
      <c r="AQ7" s="25">
        <v>0.92</v>
      </c>
      <c r="AR7" s="25">
        <v>0.87</v>
      </c>
      <c r="AS7" s="25">
        <v>1.3</v>
      </c>
      <c r="AT7" s="25">
        <v>377.18</v>
      </c>
      <c r="AU7" s="25">
        <v>348.24</v>
      </c>
      <c r="AV7" s="25">
        <v>189.83</v>
      </c>
      <c r="AW7" s="25">
        <v>272.63</v>
      </c>
      <c r="AX7" s="25">
        <v>940.54</v>
      </c>
      <c r="AY7" s="25">
        <v>355.5</v>
      </c>
      <c r="AZ7" s="25">
        <v>349.83</v>
      </c>
      <c r="BA7" s="25">
        <v>360.86</v>
      </c>
      <c r="BB7" s="25">
        <v>350.79</v>
      </c>
      <c r="BC7" s="25">
        <v>354.57</v>
      </c>
      <c r="BD7" s="25">
        <v>261.51</v>
      </c>
      <c r="BE7" s="25">
        <v>323.68</v>
      </c>
      <c r="BF7" s="25">
        <v>367.17</v>
      </c>
      <c r="BG7" s="25">
        <v>555.22</v>
      </c>
      <c r="BH7" s="25">
        <v>792.75</v>
      </c>
      <c r="BI7" s="25">
        <v>718.46</v>
      </c>
      <c r="BJ7" s="25">
        <v>312.58</v>
      </c>
      <c r="BK7" s="25">
        <v>314.87</v>
      </c>
      <c r="BL7" s="25">
        <v>309.27999999999997</v>
      </c>
      <c r="BM7" s="25">
        <v>322.92</v>
      </c>
      <c r="BN7" s="25">
        <v>303.45999999999998</v>
      </c>
      <c r="BO7" s="25">
        <v>265.16000000000003</v>
      </c>
      <c r="BP7" s="25">
        <v>116.58</v>
      </c>
      <c r="BQ7" s="25">
        <v>120.9</v>
      </c>
      <c r="BR7" s="25">
        <v>120.29</v>
      </c>
      <c r="BS7" s="25">
        <v>93.91</v>
      </c>
      <c r="BT7" s="25">
        <v>95.65</v>
      </c>
      <c r="BU7" s="25">
        <v>104.57</v>
      </c>
      <c r="BV7" s="25">
        <v>103.54</v>
      </c>
      <c r="BW7" s="25">
        <v>103.32</v>
      </c>
      <c r="BX7" s="25">
        <v>100.85</v>
      </c>
      <c r="BY7" s="25">
        <v>103.79</v>
      </c>
      <c r="BZ7" s="25">
        <v>102.35</v>
      </c>
      <c r="CA7" s="25">
        <v>127.84</v>
      </c>
      <c r="CB7" s="25">
        <v>124.16</v>
      </c>
      <c r="CC7" s="25">
        <v>125.97</v>
      </c>
      <c r="CD7" s="25">
        <v>146.06</v>
      </c>
      <c r="CE7" s="25">
        <v>159.13</v>
      </c>
      <c r="CF7" s="25">
        <v>165.47</v>
      </c>
      <c r="CG7" s="25">
        <v>167.46</v>
      </c>
      <c r="CH7" s="25">
        <v>168.56</v>
      </c>
      <c r="CI7" s="25">
        <v>167.1</v>
      </c>
      <c r="CJ7" s="25">
        <v>167.86</v>
      </c>
      <c r="CK7" s="25">
        <v>167.74</v>
      </c>
      <c r="CL7" s="25">
        <v>40.6</v>
      </c>
      <c r="CM7" s="25">
        <v>39.29</v>
      </c>
      <c r="CN7" s="25">
        <v>38.83</v>
      </c>
      <c r="CO7" s="25">
        <v>39.770000000000003</v>
      </c>
      <c r="CP7" s="25">
        <v>39.200000000000003</v>
      </c>
      <c r="CQ7" s="25">
        <v>59.74</v>
      </c>
      <c r="CR7" s="25">
        <v>59.46</v>
      </c>
      <c r="CS7" s="25">
        <v>59.51</v>
      </c>
      <c r="CT7" s="25">
        <v>59.91</v>
      </c>
      <c r="CU7" s="25">
        <v>59.4</v>
      </c>
      <c r="CV7" s="25">
        <v>60.29</v>
      </c>
      <c r="CW7" s="25">
        <v>92.04</v>
      </c>
      <c r="CX7" s="25">
        <v>93.28</v>
      </c>
      <c r="CY7" s="25">
        <v>91.73</v>
      </c>
      <c r="CZ7" s="25">
        <v>90.06</v>
      </c>
      <c r="DA7" s="25">
        <v>90.47</v>
      </c>
      <c r="DB7" s="25">
        <v>87.28</v>
      </c>
      <c r="DC7" s="25">
        <v>87.41</v>
      </c>
      <c r="DD7" s="25">
        <v>87.08</v>
      </c>
      <c r="DE7" s="25">
        <v>87.26</v>
      </c>
      <c r="DF7" s="25">
        <v>87.57</v>
      </c>
      <c r="DG7" s="25">
        <v>90.12</v>
      </c>
      <c r="DH7" s="25">
        <v>53</v>
      </c>
      <c r="DI7" s="25">
        <v>54.43</v>
      </c>
      <c r="DJ7" s="25">
        <v>55.28</v>
      </c>
      <c r="DK7" s="25">
        <v>40.44</v>
      </c>
      <c r="DL7" s="25">
        <v>37.64</v>
      </c>
      <c r="DM7" s="25">
        <v>46.94</v>
      </c>
      <c r="DN7" s="25">
        <v>47.62</v>
      </c>
      <c r="DO7" s="25">
        <v>48.55</v>
      </c>
      <c r="DP7" s="25">
        <v>49.2</v>
      </c>
      <c r="DQ7" s="25">
        <v>50.01</v>
      </c>
      <c r="DR7" s="25">
        <v>50.88</v>
      </c>
      <c r="DS7" s="25">
        <v>7.28</v>
      </c>
      <c r="DT7" s="25">
        <v>12.55</v>
      </c>
      <c r="DU7" s="25">
        <v>14.75</v>
      </c>
      <c r="DV7" s="25">
        <v>16.8</v>
      </c>
      <c r="DW7" s="25">
        <v>17.28</v>
      </c>
      <c r="DX7" s="25">
        <v>14.48</v>
      </c>
      <c r="DY7" s="25">
        <v>16.27</v>
      </c>
      <c r="DZ7" s="25">
        <v>17.11</v>
      </c>
      <c r="EA7" s="25">
        <v>18.329999999999998</v>
      </c>
      <c r="EB7" s="25">
        <v>20.27</v>
      </c>
      <c r="EC7" s="25">
        <v>22.3</v>
      </c>
      <c r="ED7" s="25">
        <v>1.67</v>
      </c>
      <c r="EE7" s="25">
        <v>0.5</v>
      </c>
      <c r="EF7" s="25">
        <v>0.66</v>
      </c>
      <c r="EG7" s="25">
        <v>0.54</v>
      </c>
      <c r="EH7" s="25">
        <v>0.56999999999999995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cp:lastPrinted>2023-01-19T00:36:57Z</cp:lastPrinted>
  <dcterms:created xsi:type="dcterms:W3CDTF">2022-12-01T00:57:05Z</dcterms:created>
  <dcterms:modified xsi:type="dcterms:W3CDTF">2023-01-19T00:42:46Z</dcterms:modified>
  <cp:category/>
</cp:coreProperties>
</file>