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4\20230112_公営企業に係る経営比較分析表（令和3年度決算）の分析等について\"/>
    </mc:Choice>
  </mc:AlternateContent>
  <xr:revisionPtr revIDLastSave="0" documentId="13_ncr:1_{145542DF-C7D4-40E2-9B89-78CFE730517D}" xr6:coauthVersionLast="36" xr6:coauthVersionMax="36" xr10:uidLastSave="{00000000-0000-0000-0000-000000000000}"/>
  <workbookProtection workbookAlgorithmName="SHA-512" workbookHashValue="cn49AR8aV5mDAIhtsHP2k0z2+3Xgcht5S1VzZm8K3I8AdtzgV0F0RfUZT3fyPJCHqhtzgBkefvPxWRv5i407dg==" workbookSaltValue="ASo4/MLQVFKM0pScJwXeq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<sst xmlns="http://schemas.openxmlformats.org/spreadsheetml/2006/main" count="231" uniqueCount="116">
  <si>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</si>
  <si>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</si>
  <si>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</si>
  <si>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</si>
  <si>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</si>
  <si>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</si>
  <si>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</si>
  <si>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</si>
  <si>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</si>
  <si>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</si>
  <si>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</si>
  <si>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</si>
  <si>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</si>
  <si>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</si>
  <si>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</si>
  <si>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</si>
  <si>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</si>
  <si>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</si>
  <si>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</si>
  <si>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</si>
  <si>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</si>
  <si>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</si>
  <si>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</si>
  <si>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</si>
  <si>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</si>
  <si>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</si>
  <si>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</si>
  <si>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</si>
  <si>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</si>
  <si>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</si>
  <si>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</si>
  <si>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</si>
  <si>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</si>
  <si>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</si>
  <si>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</si>
  <si>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</si>
  <si>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</si>
  <si>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</si>
  <si>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</si>
  <si>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</si>
  <si>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</si>
  <si>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</si>
  <si>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</si>
  <si>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</si>
  <si>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</si>
  <si>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</si>
  <si>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</si>
  <si>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</si>
  <si>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</si>
  <si>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</si>
  <si>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</si>
  <si>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</si>
  <si>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</si>
  <si>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</si>
  <si>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</si>
  <si>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</si>
  <si>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</si>
  <si>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</si>
  <si>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</si>
  <si>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</si>
  <si>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</si>
  <si>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</si>
  <si>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</si>
  <si>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</si>
  <si>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</si>
  <si>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</si>
  <si>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</si>
  <si>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</si>
  <si>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</si>
  <si>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</si>
  <si>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</si>
  <si>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</si>
  <si>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</si>
  <si>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</si>
  <si>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</si>
  <si>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</si>
  <si>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</si>
  <si>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</si>
  <si>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</si>
  <si>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</si>
  <si>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</si>
  <si>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</si>
  <si>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</si>
  <si>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</si>
  <si>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</si>
  <si>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</si>
  <si>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</si>
  <si>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</si>
  <si>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</si>
  <si>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</si>
  <si>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</si>
  <si>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</si>
  <si>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</si>
  <si>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</si>
  <si>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</si>
  <si>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</si>
  <si>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</si>
  <si>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</si>
  <si>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</si>
  <si>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</si>
  <si>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</si>
  <si>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</si>
  <si>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</si>
  <si>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</si>
  <si>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</si>
  <si>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</si>
  <si>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</si>
  <si>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</si>
  <si>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</si>
  <si>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</si>
  <si>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</si>
  <si>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</si>
  <si>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</si>
  <si>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平成27年7月に料金改定を実施したが、依然として必要経費を使用料で賄えず一般会計繰入金に頼っている状況である。
　また、使用料収入については、人口減少に伴ってますます減収となる見込みである。　
　ついては、「見附市下水道事業経営戦略」に基づいた財政運営により、財源の確保や費用削減といった経営改善の取り組みによりいっそう注力していく必要がある。
　また、中長期的には公共下水道事業との統廃合を含め抜本的な合理化計画も検討する必要がある。</t>
    <rPh sb="7" eb="8">
      <t>ガツ</t>
    </rPh>
    <rPh sb="14" eb="16">
      <t>ジッシ</t>
    </rPh>
    <rPh sb="20" eb="22">
      <t>イゼン</t>
    </rPh>
    <rPh sb="37" eb="39">
      <t>イッパン</t>
    </rPh>
    <rPh sb="39" eb="41">
      <t>カイケイ</t>
    </rPh>
    <rPh sb="41" eb="43">
      <t>クリイレ</t>
    </rPh>
    <rPh sb="43" eb="44">
      <t>キン</t>
    </rPh>
    <rPh sb="45" eb="46">
      <t>タヨ</t>
    </rPh>
    <rPh sb="50" eb="52">
      <t>ジョウキョウ</t>
    </rPh>
    <rPh sb="89" eb="91">
      <t>ミコ</t>
    </rPh>
    <rPh sb="119" eb="120">
      <t>モト</t>
    </rPh>
    <rPh sb="123" eb="125">
      <t>ザイセイ</t>
    </rPh>
    <rPh sb="125" eb="127">
      <t>ウンエイ</t>
    </rPh>
    <rPh sb="131" eb="133">
      <t>ザイゲン</t>
    </rPh>
    <rPh sb="134" eb="136">
      <t>カクホ</t>
    </rPh>
    <rPh sb="137" eb="139">
      <t>ヒヨウ</t>
    </rPh>
    <rPh sb="139" eb="141">
      <t>サクゲン</t>
    </rPh>
    <rPh sb="145" eb="147">
      <t>ケイエイ</t>
    </rPh>
    <rPh sb="147" eb="149">
      <t>カイゼン</t>
    </rPh>
    <rPh sb="150" eb="151">
      <t>ト</t>
    </rPh>
    <rPh sb="152" eb="153">
      <t>ク</t>
    </rPh>
    <rPh sb="161" eb="163">
      <t>チュウリョク</t>
    </rPh>
    <rPh sb="167" eb="169">
      <t>ヒツヨウ</t>
    </rPh>
    <rPh sb="178" eb="182">
      <t>チュウチョウキテキ</t>
    </rPh>
    <rPh sb="209" eb="211">
      <t>ケントウ</t>
    </rPh>
    <phoneticPr fontId="4"/>
  </si>
  <si>
    <t>　①平成9年に南部地区、平成16年に上北谷地区浄化センターが供用開始となった。施設・管渠ともまだ年数がたっていないこともあり、低い水準である。
　③老朽化している管渠がないため、管渠の更新投資等は行っていない。</t>
    <rPh sb="2" eb="4">
      <t>ヘイセイ</t>
    </rPh>
    <rPh sb="5" eb="6">
      <t>ネン</t>
    </rPh>
    <rPh sb="12" eb="14">
      <t>ヘイセイ</t>
    </rPh>
    <rPh sb="16" eb="17">
      <t>ネン</t>
    </rPh>
    <phoneticPr fontId="4"/>
  </si>
  <si>
    <t>　平成25年度より地方公営企業法を全部適用し企業会計へ移行、現行の料金体系は平成27年7月の料金改定による。
　①経常収支比率は減価償却費などの費用が多く、類似団体平均を大きく下回っている。　　　　　　　
　②累積欠損金は発生していない。
　③流動比率は現金預金の増加と企業債償還金の減少により、前年より数値が改善した。
　④平均より大幅に高い比率となっており、整備に係る財源を企業債に依存していることを示している。現在は整備が完了しており、減少傾向となっている。
　⑤区域整備が完了しており、経費回収率は高くなってきているが使用料収入が今後減収となっていく見込みのため経営努力する必要がある。
　⑥汚水処理原価は類団平均よりは低いものの、使用料との開きは大きく、経常経費の削減が必要である。
　⑦施設利用率は類団平均より低くなっている。経常経費削減のため、将来的に施設の統廃合を考えていく必要がある。
　⑧水洗化率は95%以上と高い水準を維持している。未接続世帯については接続を促し、引き続き収入の確保に努める必要がある。</t>
    <rPh sb="64" eb="66">
      <t>ゲンカ</t>
    </rPh>
    <rPh sb="66" eb="68">
      <t>ショウキャク</t>
    </rPh>
    <rPh sb="68" eb="69">
      <t>ヒ</t>
    </rPh>
    <rPh sb="72" eb="74">
      <t>ヒヨウ</t>
    </rPh>
    <rPh sb="75" eb="76">
      <t>オオ</t>
    </rPh>
    <rPh sb="78" eb="80">
      <t>ルイジ</t>
    </rPh>
    <rPh sb="80" eb="82">
      <t>ダンタイ</t>
    </rPh>
    <rPh sb="82" eb="84">
      <t>ヘイキン</t>
    </rPh>
    <rPh sb="85" eb="86">
      <t>オオ</t>
    </rPh>
    <rPh sb="88" eb="90">
      <t>シタマワ</t>
    </rPh>
    <rPh sb="105" eb="107">
      <t>ルイセキ</t>
    </rPh>
    <rPh sb="107" eb="109">
      <t>ケッソン</t>
    </rPh>
    <rPh sb="109" eb="110">
      <t>キン</t>
    </rPh>
    <rPh sb="111" eb="113">
      <t>ハッセイ</t>
    </rPh>
    <rPh sb="122" eb="124">
      <t>リュウドウ</t>
    </rPh>
    <rPh sb="124" eb="126">
      <t>ヒリツ</t>
    </rPh>
    <rPh sb="127" eb="129">
      <t>ゲンキン</t>
    </rPh>
    <rPh sb="129" eb="131">
      <t>ヨキン</t>
    </rPh>
    <rPh sb="132" eb="134">
      <t>ゾウカ</t>
    </rPh>
    <rPh sb="135" eb="137">
      <t>キギョウ</t>
    </rPh>
    <rPh sb="137" eb="138">
      <t>サイ</t>
    </rPh>
    <rPh sb="138" eb="140">
      <t>ショウカン</t>
    </rPh>
    <rPh sb="140" eb="141">
      <t>キン</t>
    </rPh>
    <rPh sb="142" eb="144">
      <t>ゲンショウ</t>
    </rPh>
    <rPh sb="148" eb="150">
      <t>ゼンネン</t>
    </rPh>
    <rPh sb="152" eb="154">
      <t>スウチ</t>
    </rPh>
    <rPh sb="155" eb="157">
      <t>カイゼン</t>
    </rPh>
    <rPh sb="235" eb="237">
      <t>クイキ</t>
    </rPh>
    <rPh sb="237" eb="239">
      <t>セイビ</t>
    </rPh>
    <rPh sb="240" eb="242">
      <t>カンリョウ</t>
    </rPh>
    <rPh sb="247" eb="249">
      <t>ケイヒ</t>
    </rPh>
    <rPh sb="249" eb="251">
      <t>カイシュウ</t>
    </rPh>
    <rPh sb="251" eb="252">
      <t>リツ</t>
    </rPh>
    <rPh sb="253" eb="254">
      <t>タカ</t>
    </rPh>
    <rPh sb="263" eb="266">
      <t>シヨウリョウ</t>
    </rPh>
    <rPh sb="266" eb="268">
      <t>シュウニュウ</t>
    </rPh>
    <rPh sb="269" eb="271">
      <t>コンゴ</t>
    </rPh>
    <rPh sb="271" eb="273">
      <t>ゲンシュウ</t>
    </rPh>
    <rPh sb="279" eb="281">
      <t>ミコ</t>
    </rPh>
    <rPh sb="285" eb="287">
      <t>ケイエイ</t>
    </rPh>
    <rPh sb="287" eb="289">
      <t>ドリョク</t>
    </rPh>
    <rPh sb="291" eb="293">
      <t>ヒツヨウ</t>
    </rPh>
    <rPh sb="361" eb="362">
      <t>ヒク</t>
    </rPh>
    <rPh sb="437" eb="439">
      <t>セツゾク</t>
    </rPh>
    <rPh sb="440" eb="441">
      <t>ウナガ</t>
    </rPh>
    <rPh sb="443" eb="444">
      <t>ヒ</t>
    </rPh>
    <rPh sb="445" eb="446">
      <t>ツヅ</t>
    </rPh>
    <rPh sb="447" eb="449">
      <t>シュウニュウ</t>
    </rPh>
    <rPh sb="450" eb="452">
      <t>カクホ</t>
    </rPh>
    <rPh sb="453" eb="454">
      <t>ツト</t>
    </rPh>
    <rPh sb="456" eb="4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</si>
</sst>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F1-4ED5-87C2-053F4BD43D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6F1-4ED5-87C2-053F4BD43D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67.66</c:v>
                </c:pt>
                <c:pt idx="1">
                  <c:v>62.84</c:v>
                </c:pt>
                <c:pt idx="2">
                  <c:v>61.01</c:v>
                </c:pt>
                <c:pt idx="3">
                  <c:v>62.77</c:v>
                </c:pt>
                <c:pt idx="4">
                  <c:v>60.7</c:v>
                </c:pt>
              </c:numCache>
            </c:numRef>
          </c:val>
          <c:extLst>
            <c:ext xmlns:c16="http://schemas.microsoft.com/office/drawing/2014/chart" uri="{C3380CC4-5D6E-409C-BE32-E72D297353CC}">
              <c16:uniqueId val="{00000000-D5D5-4ADD-92D5-F891D71DD7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5D5-4ADD-92D5-F891D71DD7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95.55</c:v>
                </c:pt>
                <c:pt idx="1">
                  <c:v>95.6</c:v>
                </c:pt>
                <c:pt idx="2">
                  <c:v>95.94</c:v>
                </c:pt>
                <c:pt idx="3">
                  <c:v>96.13</c:v>
                </c:pt>
                <c:pt idx="4">
                  <c:v>95.92</c:v>
                </c:pt>
              </c:numCache>
            </c:numRef>
          </c:val>
          <c:extLst>
            <c:ext xmlns:c16="http://schemas.microsoft.com/office/drawing/2014/chart" uri="{C3380CC4-5D6E-409C-BE32-E72D297353CC}">
              <c16:uniqueId val="{00000000-BCAC-4738-B4C2-FFF6FC1FEE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CAC-4738-B4C2-FFF6FC1FEE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99.95</c:v>
                </c:pt>
                <c:pt idx="3">
                  <c:v>100</c:v>
                </c:pt>
                <c:pt idx="4">
                  <c:v>97.45</c:v>
                </c:pt>
              </c:numCache>
            </c:numRef>
          </c:val>
          <c:extLst>
            <c:ext xmlns:c16="http://schemas.microsoft.com/office/drawing/2014/chart" uri="{C3380CC4-5D6E-409C-BE32-E72D297353CC}">
              <c16:uniqueId val="{00000000-D82D-484C-A228-9C080C26EE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D82D-484C-A228-9C080C26EE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16.329999999999998</c:v>
                </c:pt>
                <c:pt idx="1">
                  <c:v>19.05</c:v>
                </c:pt>
                <c:pt idx="2">
                  <c:v>21.82</c:v>
                </c:pt>
                <c:pt idx="3">
                  <c:v>24.57</c:v>
                </c:pt>
                <c:pt idx="4">
                  <c:v>27.24</c:v>
                </c:pt>
              </c:numCache>
            </c:numRef>
          </c:val>
          <c:extLst>
            <c:ext xmlns:c16="http://schemas.microsoft.com/office/drawing/2014/chart" uri="{C3380CC4-5D6E-409C-BE32-E72D297353CC}">
              <c16:uniqueId val="{00000000-B081-4794-891A-15F4F12435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B081-4794-891A-15F4F12435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C-4E5D-A5FA-4A76D13157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7C-4E5D-A5FA-4A76D13157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D2-4092-AE80-4F45063342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CD2-4092-AE80-4F45063342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73.040000000000006</c:v>
                </c:pt>
                <c:pt idx="1">
                  <c:v>70.069999999999993</c:v>
                </c:pt>
                <c:pt idx="2">
                  <c:v>67.08</c:v>
                </c:pt>
                <c:pt idx="3">
                  <c:v>70.02</c:v>
                </c:pt>
                <c:pt idx="4">
                  <c:v>72.27</c:v>
                </c:pt>
              </c:numCache>
            </c:numRef>
          </c:val>
          <c:extLst>
            <c:ext xmlns:c16="http://schemas.microsoft.com/office/drawing/2014/chart" uri="{C3380CC4-5D6E-409C-BE32-E72D297353CC}">
              <c16:uniqueId val="{00000000-0DDF-4BB4-AAF8-714501E4D9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0DDF-4BB4-AAF8-714501E4D9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2551.14</c:v>
                </c:pt>
                <c:pt idx="1">
                  <c:v>2525.6</c:v>
                </c:pt>
                <c:pt idx="2">
                  <c:v>2499.63</c:v>
                </c:pt>
                <c:pt idx="3">
                  <c:v>2365.29</c:v>
                </c:pt>
                <c:pt idx="4">
                  <c:v>2287.92</c:v>
                </c:pt>
              </c:numCache>
            </c:numRef>
          </c:val>
          <c:extLst>
            <c:ext xmlns:c16="http://schemas.microsoft.com/office/drawing/2014/chart" uri="{C3380CC4-5D6E-409C-BE32-E72D297353CC}">
              <c16:uniqueId val="{00000000-8BBC-4872-A618-61E25688B5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BBC-4872-A618-61E25688B5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88.76</c:v>
                </c:pt>
                <c:pt idx="1">
                  <c:v>87.73</c:v>
                </c:pt>
                <c:pt idx="2">
                  <c:v>77.52</c:v>
                </c:pt>
                <c:pt idx="3">
                  <c:v>94.14</c:v>
                </c:pt>
                <c:pt idx="4">
                  <c:v>90.12</c:v>
                </c:pt>
              </c:numCache>
            </c:numRef>
          </c:val>
          <c:extLst>
            <c:ext xmlns:c16="http://schemas.microsoft.com/office/drawing/2014/chart" uri="{C3380CC4-5D6E-409C-BE32-E72D297353CC}">
              <c16:uniqueId val="{00000000-6F62-46BB-A587-9C5931CB5C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F62-46BB-A587-9C5931CB5C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174.34</c:v>
                </c:pt>
                <c:pt idx="1">
                  <c:v>176.75</c:v>
                </c:pt>
                <c:pt idx="2">
                  <c:v>200.67</c:v>
                </c:pt>
                <c:pt idx="3">
                  <c:v>165.49</c:v>
                </c:pt>
                <c:pt idx="4">
                  <c:v>173.48</c:v>
                </c:pt>
              </c:numCache>
            </c:numRef>
          </c:val>
          <c:extLst>
            <c:ext xmlns:c16="http://schemas.microsoft.com/office/drawing/2014/chart" uri="{C3380CC4-5D6E-409C-BE32-E72D297353CC}">
              <c16:uniqueId val="{00000000-C0C7-4BCF-B53E-A0782F87B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0C7-4BCF-B53E-A0782F87B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見附市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39500</v>
      </c>
      <c r="AM8" s="42"/>
      <c r="AN8" s="42"/>
      <c r="AO8" s="42"/>
      <c r="AP8" s="42"/>
      <c r="AQ8" s="42"/>
      <c r="AR8" s="42"/>
      <c r="AS8" s="42"/>
      <c r="AT8" s="35">
        <f>データ!T6</f>
        <v>77.91</v>
      </c>
      <c r="AU8" s="35"/>
      <c r="AV8" s="35"/>
      <c r="AW8" s="35"/>
      <c r="AX8" s="35"/>
      <c r="AY8" s="35"/>
      <c r="AZ8" s="35"/>
      <c r="BA8" s="35"/>
      <c r="BB8" s="35">
        <f>データ!U6</f>
        <v>507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66.34</v>
      </c>
      <c r="J10" s="35"/>
      <c r="K10" s="35"/>
      <c r="L10" s="35"/>
      <c r="M10" s="35"/>
      <c r="N10" s="35"/>
      <c r="O10" s="35"/>
      <c r="P10" s="35">
        <f>データ!P6</f>
        <v>7.42</v>
      </c>
      <c r="Q10" s="35"/>
      <c r="R10" s="35"/>
      <c r="S10" s="35"/>
      <c r="T10" s="35"/>
      <c r="U10" s="35"/>
      <c r="V10" s="35"/>
      <c r="W10" s="35">
        <f>データ!Q6</f>
        <v>95.84</v>
      </c>
      <c r="X10" s="35"/>
      <c r="Y10" s="35"/>
      <c r="Z10" s="35"/>
      <c r="AA10" s="35"/>
      <c r="AB10" s="35"/>
      <c r="AC10" s="35"/>
      <c r="AD10" s="42">
        <f>データ!R6</f>
        <v>3240</v>
      </c>
      <c r="AE10" s="42"/>
      <c r="AF10" s="42"/>
      <c r="AG10" s="42"/>
      <c r="AH10" s="42"/>
      <c r="AI10" s="42"/>
      <c r="AJ10" s="42"/>
      <c r="AK10" s="2"/>
      <c r="AL10" s="42">
        <f>データ!V6</f>
        <v>2918</v>
      </c>
      <c r="AM10" s="42"/>
      <c r="AN10" s="42"/>
      <c r="AO10" s="42"/>
      <c r="AP10" s="42"/>
      <c r="AQ10" s="42"/>
      <c r="AR10" s="42"/>
      <c r="AS10" s="42"/>
      <c r="AT10" s="35">
        <f>データ!W6</f>
        <v>2.15</v>
      </c>
      <c r="AU10" s="35"/>
      <c r="AV10" s="35"/>
      <c r="AW10" s="35"/>
      <c r="AX10" s="35"/>
      <c r="AY10" s="35"/>
      <c r="AZ10" s="35"/>
      <c r="BA10" s="35"/>
      <c r="BB10" s="35">
        <f>データ!X6</f>
        <v>1357.21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vv2K19b5xZlryRas7OLi0h3+FWgUD++vBGAV5WO1WqcQXWACT5Hy4SjkPiyExYU0FhihVNYdQxdfADAuIm9wA==" saltValue="fkIsYjcx38o+DiiSQSV7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152111</v>
      </c>
      <c r="D6" s="19">
        <f t="shared" si="3"/>
        <v>46</v>
      </c>
      <c r="E6" s="19">
        <f t="shared" si="3"/>
        <v>17</v>
      </c>
      <c r="F6" s="19">
        <f t="shared" si="3"/>
        <v>5</v>
      </c>
      <c r="G6" s="19">
        <f t="shared" si="3"/>
        <v>0</v>
      </c>
      <c r="H6" s="19" t="str">
        <f t="shared" si="3"/>
        <v>新潟県　見附市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66.34</v>
      </c>
      <c r="P6" s="20">
        <f t="shared" si="3"/>
        <v>7.42</v>
      </c>
      <c r="Q6" s="20">
        <f t="shared" si="3"/>
        <v>95.84</v>
      </c>
      <c r="R6" s="20">
        <f t="shared" si="3"/>
        <v>3240</v>
      </c>
      <c r="S6" s="20">
        <f t="shared" si="3"/>
        <v>39500</v>
      </c>
      <c r="T6" s="20">
        <f t="shared" si="3"/>
        <v>77.91</v>
      </c>
      <c r="U6" s="20">
        <f t="shared" si="3"/>
        <v>507</v>
      </c>
      <c r="V6" s="20">
        <f t="shared" si="3"/>
        <v>2918</v>
      </c>
      <c r="W6" s="20">
        <f t="shared" si="3"/>
        <v>2.15</v>
      </c>
      <c r="X6" s="20">
        <f t="shared" si="3"/>
        <v>1357.21</v>
      </c>
      <c r="Y6" s="21">
        <f>IF(Y7="",NA(),Y7)</f>
        <v>100</v>
      </c>
      <c r="Z6" s="21">
        <f t="shared" ref="Z6:AH6" si="4">IF(Z7="",NA(),Z7)</f>
        <v>100</v>
      </c>
      <c r="AA6" s="21">
        <f t="shared" si="4"/>
        <v>99.95</v>
      </c>
      <c r="AB6" s="21">
        <f t="shared" si="4"/>
        <v>100</v>
      </c>
      <c r="AC6" s="21">
        <f t="shared" si="4"/>
        <v>97.45</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73.040000000000006</v>
      </c>
      <c r="AV6" s="21">
        <f t="shared" ref="AV6:BD6" si="6">IF(AV7="",NA(),AV7)</f>
        <v>70.069999999999993</v>
      </c>
      <c r="AW6" s="21">
        <f t="shared" si="6"/>
        <v>67.08</v>
      </c>
      <c r="AX6" s="21">
        <f t="shared" si="6"/>
        <v>70.02</v>
      </c>
      <c r="AY6" s="21">
        <f t="shared" si="6"/>
        <v>72.27</v>
      </c>
      <c r="AZ6" s="21">
        <f t="shared" si="6"/>
        <v>29.91</v>
      </c>
      <c r="BA6" s="21">
        <f t="shared" si="6"/>
        <v>29.54</v>
      </c>
      <c r="BB6" s="21">
        <f t="shared" si="6"/>
        <v>26.99</v>
      </c>
      <c r="BC6" s="21">
        <f t="shared" si="6"/>
        <v>29.13</v>
      </c>
      <c r="BD6" s="21">
        <f t="shared" si="6"/>
        <v>35.69</v>
      </c>
      <c r="BE6" s="20" t="str">
        <f>IF(BE7="","",IF(BE7="-","【-】","【"&amp;SUBSTITUTE(TEXT(BE7,"#,##0.00"),"-","△")&amp;"】"))</f>
        <v>【34.77】</v>
      </c>
      <c r="BF6" s="21">
        <f>IF(BF7="",NA(),BF7)</f>
        <v>2551.14</v>
      </c>
      <c r="BG6" s="21">
        <f t="shared" ref="BG6:BO6" si="7">IF(BG7="",NA(),BG7)</f>
        <v>2525.6</v>
      </c>
      <c r="BH6" s="21">
        <f t="shared" si="7"/>
        <v>2499.63</v>
      </c>
      <c r="BI6" s="21">
        <f t="shared" si="7"/>
        <v>2365.29</v>
      </c>
      <c r="BJ6" s="21">
        <f t="shared" si="7"/>
        <v>2287.92</v>
      </c>
      <c r="BK6" s="21">
        <f t="shared" si="7"/>
        <v>855.8</v>
      </c>
      <c r="BL6" s="21">
        <f t="shared" si="7"/>
        <v>789.46</v>
      </c>
      <c r="BM6" s="21">
        <f t="shared" si="7"/>
        <v>826.83</v>
      </c>
      <c r="BN6" s="21">
        <f t="shared" si="7"/>
        <v>867.83</v>
      </c>
      <c r="BO6" s="21">
        <f t="shared" si="7"/>
        <v>791.76</v>
      </c>
      <c r="BP6" s="20" t="str">
        <f>IF(BP7="","",IF(BP7="-","【-】","【"&amp;SUBSTITUTE(TEXT(BP7,"#,##0.00"),"-","△")&amp;"】"))</f>
        <v>【786.37】</v>
      </c>
      <c r="BQ6" s="21">
        <f>IF(BQ7="",NA(),BQ7)</f>
        <v>88.76</v>
      </c>
      <c r="BR6" s="21">
        <f t="shared" ref="BR6:BZ6" si="8">IF(BR7="",NA(),BR7)</f>
        <v>87.73</v>
      </c>
      <c r="BS6" s="21">
        <f t="shared" si="8"/>
        <v>77.52</v>
      </c>
      <c r="BT6" s="21">
        <f t="shared" si="8"/>
        <v>94.14</v>
      </c>
      <c r="BU6" s="21">
        <f t="shared" si="8"/>
        <v>90.12</v>
      </c>
      <c r="BV6" s="21">
        <f t="shared" si="8"/>
        <v>59.8</v>
      </c>
      <c r="BW6" s="21">
        <f t="shared" si="8"/>
        <v>57.77</v>
      </c>
      <c r="BX6" s="21">
        <f t="shared" si="8"/>
        <v>57.31</v>
      </c>
      <c r="BY6" s="21">
        <f t="shared" si="8"/>
        <v>57.08</v>
      </c>
      <c r="BZ6" s="21">
        <f t="shared" si="8"/>
        <v>56.26</v>
      </c>
      <c r="CA6" s="20" t="str">
        <f>IF(CA7="","",IF(CA7="-","【-】","【"&amp;SUBSTITUTE(TEXT(CA7,"#,##0.00"),"-","△")&amp;"】"))</f>
        <v>【60.65】</v>
      </c>
      <c r="CB6" s="21">
        <f>IF(CB7="",NA(),CB7)</f>
        <v>174.34</v>
      </c>
      <c r="CC6" s="21">
        <f t="shared" ref="CC6:CK6" si="9">IF(CC7="",NA(),CC7)</f>
        <v>176.75</v>
      </c>
      <c r="CD6" s="21">
        <f t="shared" si="9"/>
        <v>200.67</v>
      </c>
      <c r="CE6" s="21">
        <f t="shared" si="9"/>
        <v>165.49</v>
      </c>
      <c r="CF6" s="21">
        <f t="shared" si="9"/>
        <v>173.48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67.66</v>
      </c>
      <c r="CN6" s="21">
        <f t="shared" ref="CN6:CV6" si="10">IF(CN7="",NA(),CN7)</f>
        <v>62.84</v>
      </c>
      <c r="CO6" s="21">
        <f t="shared" si="10"/>
        <v>61.01</v>
      </c>
      <c r="CP6" s="21">
        <f t="shared" si="10"/>
        <v>62.77</v>
      </c>
      <c r="CQ6" s="21">
        <f t="shared" si="10"/>
        <v>60.7</v>
      </c>
      <c r="CR6" s="21">
        <f t="shared" si="10"/>
        <v>51.75</v>
      </c>
      <c r="CS6" s="21">
        <f t="shared" si="10"/>
        <v>50.68</v>
      </c>
      <c r="CT6" s="21">
        <f t="shared" si="10"/>
        <v>50.14</v>
      </c>
      <c r="CU6" s="21">
        <f t="shared" si="10"/>
        <v>54.83</v>
      </c>
      <c r="CV6" s="21">
        <f t="shared" si="10"/>
        <v>66.53</v>
      </c>
      <c r="CW6" s="20" t="str">
        <f>IF(CW7="","",IF(CW7="-","【-】","【"&amp;SUBSTITUTE(TEXT(CW7,"#,##0.00"),"-","△")&amp;"】"))</f>
        <v>【61.14】</v>
      </c>
      <c r="CX6" s="21">
        <f>IF(CX7="",NA(),CX7)</f>
        <v>95.55</v>
      </c>
      <c r="CY6" s="21">
        <f t="shared" ref="CY6:DG6" si="11">IF(CY7="",NA(),CY7)</f>
        <v>95.6</v>
      </c>
      <c r="CZ6" s="21">
        <f t="shared" si="11"/>
        <v>95.94</v>
      </c>
      <c r="DA6" s="21">
        <f t="shared" si="11"/>
        <v>96.13</v>
      </c>
      <c r="DB6" s="21">
        <f t="shared" si="11"/>
        <v>95.92</v>
      </c>
      <c r="DC6" s="21">
        <f t="shared" si="11"/>
        <v>84.84</v>
      </c>
      <c r="DD6" s="21">
        <f t="shared" si="11"/>
        <v>84.86</v>
      </c>
      <c r="DE6" s="21">
        <f t="shared" si="11"/>
        <v>84.98</v>
      </c>
      <c r="DF6" s="21">
        <f t="shared" si="11"/>
        <v>84.7</v>
      </c>
      <c r="DG6" s="21">
        <f t="shared" si="11"/>
        <v>84.67</v>
      </c>
      <c r="DH6" s="20" t="str">
        <f>IF(DH7="","",IF(DH7="-","【-】","【"&amp;SUBSTITUTE(TEXT(DH7,"#,##0.00"),"-","△")&amp;"】"))</f>
        <v>【86.91】</v>
      </c>
      <c r="DI6" s="21">
        <f>IF(DI7="",NA(),DI7)</f>
        <v>16.329999999999998</v>
      </c>
      <c r="DJ6" s="21">
        <f t="shared" ref="DJ6:DR6" si="12">IF(DJ7="",NA(),DJ7)</f>
        <v>19.05</v>
      </c>
      <c r="DK6" s="21">
        <f t="shared" si="12"/>
        <v>21.82</v>
      </c>
      <c r="DL6" s="21">
        <f t="shared" si="12"/>
        <v>24.57</v>
      </c>
      <c r="DM6" s="21">
        <f t="shared" si="12"/>
        <v>27.24</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152111</v>
      </c>
      <c r="D7" s="23">
        <v>46</v>
      </c>
      <c r="E7" s="23">
        <v>17</v>
      </c>
      <c r="F7" s="23">
        <v>5</v>
      </c>
      <c r="G7" s="23">
        <v>0</v>
      </c>
      <c r="H7" s="23" t="s">
        <v>96</v>
      </c>
      <c r="I7" s="23" t="s">
        <v>97</v>
      </c>
      <c r="J7" s="23" t="s">
        <v>98</v>
      </c>
      <c r="K7" s="23" t="s">
        <v>99</v>
      </c>
      <c r="L7" s="23" t="s">
        <v>100</v>
      </c>
      <c r="M7" s="23" t="s">
        <v>101</v>
      </c>
      <c r="N7" s="24" t="s">
        <v>102</v>
      </c>
      <c r="O7" s="24">
        <v>66.34</v>
      </c>
      <c r="P7" s="24">
        <v>7.42</v>
      </c>
      <c r="Q7" s="24">
        <v>95.84</v>
      </c>
      <c r="R7" s="24">
        <v>3240</v>
      </c>
      <c r="S7" s="24">
        <v>39500</v>
      </c>
      <c r="T7" s="24">
        <v>77.91</v>
      </c>
      <c r="U7" s="24">
        <v>507</v>
      </c>
      <c r="V7" s="24">
        <v>2918</v>
      </c>
      <c r="W7" s="24">
        <v>2.15</v>
      </c>
      <c r="X7" s="24">
        <v>1357.21</v>
      </c>
      <c r="Y7" s="24">
        <v>100</v>
      </c>
      <c r="Z7" s="24">
        <v>100</v>
      </c>
      <c r="AA7" s="24">
        <v>99.95</v>
      </c>
      <c r="AB7" s="24">
        <v>100</v>
      </c>
      <c r="AC7" s="24">
        <v>97.45</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73.040000000000006</v>
      </c>
      <c r="AV7" s="24">
        <v>70.069999999999993</v>
      </c>
      <c r="AW7" s="24">
        <v>67.08</v>
      </c>
      <c r="AX7" s="24">
        <v>70.02</v>
      </c>
      <c r="AY7" s="24">
        <v>72.27</v>
      </c>
      <c r="AZ7" s="24">
        <v>29.91</v>
      </c>
      <c r="BA7" s="24">
        <v>29.54</v>
      </c>
      <c r="BB7" s="24">
        <v>26.99</v>
      </c>
      <c r="BC7" s="24">
        <v>29.13</v>
      </c>
      <c r="BD7" s="24">
        <v>35.69</v>
      </c>
      <c r="BE7" s="24">
        <v>34.770000000000003</v>
      </c>
      <c r="BF7" s="24">
        <v>2551.14</v>
      </c>
      <c r="BG7" s="24">
        <v>2525.6</v>
      </c>
      <c r="BH7" s="24">
        <v>2499.63</v>
      </c>
      <c r="BI7" s="24">
        <v>2365.29</v>
      </c>
      <c r="BJ7" s="24">
        <v>2287.92</v>
      </c>
      <c r="BK7" s="24">
        <v>855.8</v>
      </c>
      <c r="BL7" s="24">
        <v>789.46</v>
      </c>
      <c r="BM7" s="24">
        <v>826.83</v>
      </c>
      <c r="BN7" s="24">
        <v>867.83</v>
      </c>
      <c r="BO7" s="24">
        <v>791.76</v>
      </c>
      <c r="BP7" s="24">
        <v>786.37</v>
      </c>
      <c r="BQ7" s="24">
        <v>88.76</v>
      </c>
      <c r="BR7" s="24">
        <v>87.73</v>
      </c>
      <c r="BS7" s="24">
        <v>77.52</v>
      </c>
      <c r="BT7" s="24">
        <v>94.14</v>
      </c>
      <c r="BU7" s="24">
        <v>90.12</v>
      </c>
      <c r="BV7" s="24">
        <v>59.8</v>
      </c>
      <c r="BW7" s="24">
        <v>57.77</v>
      </c>
      <c r="BX7" s="24">
        <v>57.31</v>
      </c>
      <c r="BY7" s="24">
        <v>57.08</v>
      </c>
      <c r="BZ7" s="24">
        <v>56.26</v>
      </c>
      <c r="CA7" s="24">
        <v>60.65</v>
      </c>
      <c r="CB7" s="24">
        <v>174.34</v>
      </c>
      <c r="CC7" s="24">
        <v>176.75</v>
      </c>
      <c r="CD7" s="24">
        <v>200.67</v>
      </c>
      <c r="CE7" s="24">
        <v>165.49</v>
      </c>
      <c r="CF7" s="24">
        <v>173.48</v>
      </c>
      <c r="CG7" s="24">
        <v>263.76</v>
      </c>
      <c r="CH7" s="24">
        <v>274.35000000000002</v>
      </c>
      <c r="CI7" s="24">
        <v>273.52</v>
      </c>
      <c r="CJ7" s="24">
        <v>274.99</v>
      </c>
      <c r="CK7" s="24">
        <v>282.08999999999997</v>
      </c>
      <c r="CL7" s="24">
        <v>256.97000000000003</v>
      </c>
      <c r="CM7" s="24">
        <v>67.66</v>
      </c>
      <c r="CN7" s="24">
        <v>62.84</v>
      </c>
      <c r="CO7" s="24">
        <v>61.01</v>
      </c>
      <c r="CP7" s="24">
        <v>62.77</v>
      </c>
      <c r="CQ7" s="24">
        <v>60.7</v>
      </c>
      <c r="CR7" s="24">
        <v>51.75</v>
      </c>
      <c r="CS7" s="24">
        <v>50.68</v>
      </c>
      <c r="CT7" s="24">
        <v>50.14</v>
      </c>
      <c r="CU7" s="24">
        <v>54.83</v>
      </c>
      <c r="CV7" s="24">
        <v>66.53</v>
      </c>
      <c r="CW7" s="24">
        <v>61.14</v>
      </c>
      <c r="CX7" s="24">
        <v>95.55</v>
      </c>
      <c r="CY7" s="24">
        <v>95.6</v>
      </c>
      <c r="CZ7" s="24">
        <v>95.94</v>
      </c>
      <c r="DA7" s="24">
        <v>96.13</v>
      </c>
      <c r="DB7" s="24">
        <v>95.92</v>
      </c>
      <c r="DC7" s="24">
        <v>84.84</v>
      </c>
      <c r="DD7" s="24">
        <v>84.86</v>
      </c>
      <c r="DE7" s="24">
        <v>84.98</v>
      </c>
      <c r="DF7" s="24">
        <v>84.7</v>
      </c>
      <c r="DG7" s="24">
        <v>84.67</v>
      </c>
      <c r="DH7" s="24">
        <v>86.91</v>
      </c>
      <c r="DI7" s="24">
        <v>16.329999999999998</v>
      </c>
      <c r="DJ7" s="24">
        <v>19.05</v>
      </c>
      <c r="DK7" s="24">
        <v>21.82</v>
      </c>
      <c r="DL7" s="24">
        <v>24.57</v>
      </c>
      <c r="DM7" s="24">
        <v>27.24</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2023-01-18T04:01:26Z</cp:lastPrinted>
  <dcterms:created xsi:type="dcterms:W3CDTF">2022-12-01T01:34:00Z</dcterms:created>
  <dcterms:modified xsi:type="dcterms:W3CDTF">2023-02-15T23:56:26Z</dcterms:modified>
  <cp:category/>
</cp:coreProperties>
</file>