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kanri\Desktop\"/>
    </mc:Choice>
  </mc:AlternateContent>
  <workbookProtection workbookAlgorithmName="SHA-512" workbookHashValue="UuvRDnbkinobrNB4Np96fQRQQnLj7fmY2qVgMsG2aKGjxiPAqxzCUKjXTADPna9nHKIUl3NIsuv82LL5x2oNQQ==" workbookSaltValue="RRuR1nqkZJIuBtS/NJSub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<sst xmlns="http://schemas.openxmlformats.org/spreadsheetml/2006/main" count="228" uniqueCount="115">
  <si>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</si>
  <si>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</si>
  <si>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</si>
  <si>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</si>
  <si>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</si>
  <si>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</si>
  <si>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</si>
  <si>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</si>
  <si>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</si>
  <si>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</si>
  <si>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</si>
  <si>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</si>
  <si>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</si>
  <si>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</si>
  <si>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</si>
  <si>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</si>
  <si>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</si>
  <si>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</si>
  <si>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</si>
  <si>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</si>
  <si>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</si>
  <si>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</si>
  <si>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</si>
  <si>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</si>
  <si>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</si>
  <si>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</si>
  <si>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</si>
  <si>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</si>
  <si>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</si>
  <si>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</si>
  <si>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</si>
  <si>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</si>
  <si>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</si>
  <si>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</si>
  <si>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</si>
  <si>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</si>
  <si>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</si>
  <si>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</si>
  <si>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</si>
  <si>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</si>
  <si>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</si>
  <si>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</si>
  <si>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</si>
  <si>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</si>
  <si>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</si>
  <si>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</si>
  <si>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</si>
  <si>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</si>
  <si>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</si>
  <si>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</si>
  <si>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</si>
  <si>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</si>
  <si>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</si>
  <si>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</si>
  <si>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</si>
  <si>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</si>
  <si>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</si>
  <si>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</si>
  <si>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</si>
  <si>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</si>
  <si>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</si>
  <si>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</si>
  <si>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</si>
  <si>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</si>
  <si>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</si>
  <si>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</si>
  <si>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</si>
  <si>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</si>
  <si>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</si>
  <si>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</si>
  <si>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</si>
  <si>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</si>
  <si>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</si>
  <si>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</si>
  <si>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</si>
  <si>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</si>
  <si>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</si>
  <si>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</si>
  <si>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</si>
  <si>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</si>
  <si>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</si>
  <si>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</si>
  <si>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</si>
  <si>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</si>
  <si>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</si>
  <si>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</si>
  <si>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</si>
  <si>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</si>
  <si>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</si>
  <si>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</si>
  <si>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</si>
  <si>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</si>
  <si>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</si>
  <si>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見附市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</si>
  <si>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</si>
  <si>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</si>
  <si>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</si>
  <si>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</si>
  <si>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</si>
  <si>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</si>
  <si>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</si>
  <si>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</si>
  <si>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</si>
  <si>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</si>
  <si>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</si>
  <si>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</si>
  <si>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</si>
  <si>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</si>
  <si>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</si>
  <si>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</si>
  <si>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</si>
  <si>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</si>
  <si>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①経常収支比率は100％を超え、類似団体平均も上回っており健全性が高い状態を維持している。今後も効率化に努めていく。
　②黒字経営を続けていて累積欠損金はなく、健全経営である。
　③H28年度からR2年度までの5か年事業で浄水場の更新事業を行っている。R元年度とR2年度は支払い額が大きいこと、建設工事に対する一般会計からの繰入金を未収金計上していることから流動比率が一時的に低下している。
　④浄水場更新事業で企業債を借り入れたため類似団体平均より高くなっている。
　⑤単発的な固定資産除却費の増により給水原価が増え、料金回収率が一時的に100%を下回った。
　⑥単発的な固定資産除却費の増により給水原価が一時的に増加した。
　⑦浄水場の更新（新施設の建設）にあたり、H28年度に配水能力を下げるダウンサイジングの変更申請が認可されているため、新浄水場が稼働するR3年度からは施設利用率は改善する見込みである。
　⑧有収率は、類似団体平均を上回っており、適切な管路維持により高い水準を維持している。</t>
    <rPh sb="46" eb="48">
      <t>コンゴ</t>
    </rPh>
    <rPh sb="62" eb="64">
      <t>クロジ</t>
    </rPh>
    <rPh sb="64" eb="66">
      <t>ケイエイ</t>
    </rPh>
    <rPh sb="67" eb="68">
      <t>ツヅ</t>
    </rPh>
    <rPh sb="101" eb="103">
      <t>ネンド</t>
    </rPh>
    <rPh sb="156" eb="158">
      <t>イッパン</t>
    </rPh>
    <rPh sb="158" eb="160">
      <t>カイケイ</t>
    </rPh>
    <rPh sb="170" eb="172">
      <t>ケイジョウ</t>
    </rPh>
    <rPh sb="180" eb="182">
      <t>リュウドウ</t>
    </rPh>
    <rPh sb="182" eb="184">
      <t>ヒリツ</t>
    </rPh>
    <rPh sb="199" eb="202">
      <t>ジョウスイジョウ</t>
    </rPh>
    <rPh sb="202" eb="204">
      <t>コウシン</t>
    </rPh>
    <rPh sb="204" eb="206">
      <t>ジギョウ</t>
    </rPh>
    <rPh sb="211" eb="212">
      <t>カ</t>
    </rPh>
    <rPh sb="213" eb="214">
      <t>イ</t>
    </rPh>
    <rPh sb="237" eb="240">
      <t>タンパツテキ</t>
    </rPh>
    <rPh sb="241" eb="243">
      <t>コテイ</t>
    </rPh>
    <rPh sb="243" eb="245">
      <t>シサン</t>
    </rPh>
    <rPh sb="245" eb="247">
      <t>ジョキャク</t>
    </rPh>
    <rPh sb="247" eb="248">
      <t>ヒ</t>
    </rPh>
    <rPh sb="249" eb="250">
      <t>ゾウ</t>
    </rPh>
    <rPh sb="253" eb="255">
      <t>キュウスイ</t>
    </rPh>
    <rPh sb="255" eb="257">
      <t>ゲンカ</t>
    </rPh>
    <rPh sb="258" eb="259">
      <t>フ</t>
    </rPh>
    <rPh sb="267" eb="270">
      <t>イチジテキ</t>
    </rPh>
    <rPh sb="276" eb="278">
      <t>シタマワ</t>
    </rPh>
    <rPh sb="305" eb="308">
      <t>イチジテキ</t>
    </rPh>
    <rPh sb="309" eb="311">
      <t>ゾウカ</t>
    </rPh>
    <phoneticPr fontId="4"/>
  </si>
  <si>
    <t>　①浄水場の更新事業とその関連工事により数値が改善し、類似団体平均値より資産の老朽化度合は低くなった。
　②類似団体平均値より低いが、大規模な拡張工事分(中之島町分）の管路が耐用年数を超えた経年管となったため大幅に増加している。管路の更新を適切に進めていく必要がある。
　③ほぼ類似団体平均値と同程度である。他工事と調整をしながら、今後も計画的に老朽管更新事業を進めていく。</t>
    <rPh sb="2" eb="5">
      <t>ジョウスイジョウ</t>
    </rPh>
    <rPh sb="6" eb="8">
      <t>コウシン</t>
    </rPh>
    <rPh sb="8" eb="10">
      <t>ジギョウ</t>
    </rPh>
    <rPh sb="13" eb="15">
      <t>カンレン</t>
    </rPh>
    <rPh sb="15" eb="17">
      <t>コウジ</t>
    </rPh>
    <rPh sb="20" eb="22">
      <t>スウチ</t>
    </rPh>
    <rPh sb="23" eb="25">
      <t>カイゼン</t>
    </rPh>
    <rPh sb="27" eb="29">
      <t>ルイジ</t>
    </rPh>
    <rPh sb="29" eb="31">
      <t>ダンタイ</t>
    </rPh>
    <rPh sb="31" eb="34">
      <t>ヘイキンチ</t>
    </rPh>
    <rPh sb="36" eb="38">
      <t>シサン</t>
    </rPh>
    <rPh sb="39" eb="42">
      <t>ロウキュウカ</t>
    </rPh>
    <rPh sb="42" eb="44">
      <t>ドア</t>
    </rPh>
    <rPh sb="45" eb="46">
      <t>ヒク</t>
    </rPh>
    <rPh sb="54" eb="56">
      <t>ルイジ</t>
    </rPh>
    <rPh sb="56" eb="58">
      <t>ダンタイ</t>
    </rPh>
    <rPh sb="139" eb="141">
      <t>ルイジ</t>
    </rPh>
    <rPh sb="141" eb="143">
      <t>ダンタイ</t>
    </rPh>
    <rPh sb="169" eb="172">
      <t>ケイカクテキ</t>
    </rPh>
    <rPh sb="178" eb="180">
      <t>ジギョウ</t>
    </rPh>
    <phoneticPr fontId="4"/>
  </si>
  <si>
    <t>　全体的には健全な経営を維持しているが、給水人口の減少と節水機器の普及により料金収入は減少の見込みである。
　浄水場更新事業により、施設の老朽化や施設利用率は改善される見込みである。
　R3年度からは新浄水場の減価償却など関係費用が増大するが、引き続き安全な水を供給し続けられるよう経営の効率化及び適正な事業運営に努める。</t>
    <rPh sb="46" eb="48">
      <t>ミコ</t>
    </rPh>
    <rPh sb="73" eb="75">
      <t>シセツ</t>
    </rPh>
    <rPh sb="75" eb="77">
      <t>リヨウ</t>
    </rPh>
    <rPh sb="77" eb="78">
      <t>リツ</t>
    </rPh>
    <rPh sb="147" eb="148">
      <t>オヨ</t>
    </rPh>
    <rPh sb="149" eb="151">
      <t>テキセイ</t>
    </rPh>
    <rPh sb="152" eb="154">
      <t>ジギョウ</t>
    </rPh>
    <rPh sb="154" eb="156">
      <t>ウンエイ</t>
    </rPh>
    <rPh sb="157" eb="15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</si>
</sst>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1.1299999999999999</c:v>
                </c:pt>
                <c:pt idx="1">
                  <c:v>1.67</c:v>
                </c:pt>
                <c:pt idx="2">
                  <c:v>0.5</c:v>
                </c:pt>
                <c:pt idx="3">
                  <c:v>0.66</c:v>
                </c:pt>
                <c:pt idx="4">
                  <c:v>0.54</c:v>
                </c:pt>
              </c:numCache>
            </c:numRef>
          </c:val>
          <c:extLst xmlns:c16r2="http://schemas.microsoft.com/office/drawing/2015/06/chart">
            <c:ext xmlns:c16="http://schemas.microsoft.com/office/drawing/2014/chart" uri="{C3380CC4-5D6E-409C-BE32-E72D297353CC}">
              <c16:uniqueId val="{00000000-579D-44D3-8B80-810AF8D369F3}"/>
            </c:ext>
          </c:extLst>
        </c:ser>
        <c:dLbls>
          <c:showLegendKey val="0"/>
          <c:showVal val="0"/>
          <c:showCatName val="0"/>
          <c:showSerName val="0"/>
          <c:showPercent val="0"/>
          <c:showBubbleSize val="0"/>
        </c:dLbls>
        <c:gapWidth val="150"/>
        <c:axId val="-1902519088"/>
        <c:axId val="-190252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xmlns:c16r2="http://schemas.microsoft.com/office/drawing/2015/06/chart">
            <c:ext xmlns:c16="http://schemas.microsoft.com/office/drawing/2014/chart" uri="{C3380CC4-5D6E-409C-BE32-E72D297353CC}">
              <c16:uniqueId val="{00000001-579D-44D3-8B80-810AF8D369F3}"/>
            </c:ext>
          </c:extLst>
        </c:ser>
        <c:dLbls>
          <c:showLegendKey val="0"/>
          <c:showVal val="0"/>
          <c:showCatName val="0"/>
          <c:showSerName val="0"/>
          <c:showPercent val="0"/>
          <c:showBubbleSize val="0"/>
        </c:dLbls>
        <c:marker val="1"/>
        <c:smooth val="0"/>
        <c:axId val="-1902519088"/>
        <c:axId val="-1902521264"/>
      </c:lineChart>
      <c:dateAx>
        <c:axId val="-1902519088"/>
        <c:scaling>
          <c:orientation val="minMax"/>
        </c:scaling>
        <c:delete val="1"/>
        <c:axPos val="b"/>
        <c:numFmt formatCode="&quot;H&quot;yy" sourceLinked="1"/>
        <c:majorTickMark val="none"/>
        <c:minorTickMark val="none"/>
        <c:tickLblPos val="none"/>
        <c:crossAx val="-1902521264"/>
        <c:crosses val="autoZero"/>
        <c:auto val="1"/>
        <c:lblOffset val="100"/>
        <c:baseTimeUnit val="years"/>
      </c:dateAx>
      <c:valAx>
        <c:axId val="-190252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51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76.349999999999994</c:v>
                </c:pt>
                <c:pt idx="1">
                  <c:v>40.6</c:v>
                </c:pt>
                <c:pt idx="2">
                  <c:v>39.29</c:v>
                </c:pt>
                <c:pt idx="3">
                  <c:v>38.83</c:v>
                </c:pt>
                <c:pt idx="4">
                  <c:v>39.770000000000003</c:v>
                </c:pt>
              </c:numCache>
            </c:numRef>
          </c:val>
          <c:extLst xmlns:c16r2="http://schemas.microsoft.com/office/drawing/2015/06/chart">
            <c:ext xmlns:c16="http://schemas.microsoft.com/office/drawing/2014/chart" uri="{C3380CC4-5D6E-409C-BE32-E72D297353CC}">
              <c16:uniqueId val="{00000000-FAE9-4116-AD68-B527853A7420}"/>
            </c:ext>
          </c:extLst>
        </c:ser>
        <c:dLbls>
          <c:showLegendKey val="0"/>
          <c:showVal val="0"/>
          <c:showCatName val="0"/>
          <c:showSerName val="0"/>
          <c:showPercent val="0"/>
          <c:showBubbleSize val="0"/>
        </c:dLbls>
        <c:gapWidth val="150"/>
        <c:axId val="-1824995408"/>
        <c:axId val="-182499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xmlns:c16r2="http://schemas.microsoft.com/office/drawing/2015/06/chart">
            <c:ext xmlns:c16="http://schemas.microsoft.com/office/drawing/2014/chart" uri="{C3380CC4-5D6E-409C-BE32-E72D297353CC}">
              <c16:uniqueId val="{00000001-FAE9-4116-AD68-B527853A7420}"/>
            </c:ext>
          </c:extLst>
        </c:ser>
        <c:dLbls>
          <c:showLegendKey val="0"/>
          <c:showVal val="0"/>
          <c:showCatName val="0"/>
          <c:showSerName val="0"/>
          <c:showPercent val="0"/>
          <c:showBubbleSize val="0"/>
        </c:dLbls>
        <c:marker val="1"/>
        <c:smooth val="0"/>
        <c:axId val="-1824995408"/>
        <c:axId val="-1824993776"/>
      </c:lineChart>
      <c:dateAx>
        <c:axId val="-1824995408"/>
        <c:scaling>
          <c:orientation val="minMax"/>
        </c:scaling>
        <c:delete val="1"/>
        <c:axPos val="b"/>
        <c:numFmt formatCode="&quot;H&quot;yy" sourceLinked="1"/>
        <c:majorTickMark val="none"/>
        <c:minorTickMark val="none"/>
        <c:tickLblPos val="none"/>
        <c:crossAx val="-1824993776"/>
        <c:crosses val="autoZero"/>
        <c:auto val="1"/>
        <c:lblOffset val="100"/>
        <c:baseTimeUnit val="years"/>
      </c:dateAx>
      <c:valAx>
        <c:axId val="-182499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99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93.04</c:v>
                </c:pt>
                <c:pt idx="1">
                  <c:v>92.04</c:v>
                </c:pt>
                <c:pt idx="2">
                  <c:v>93.28</c:v>
                </c:pt>
                <c:pt idx="3">
                  <c:v>91.73</c:v>
                </c:pt>
                <c:pt idx="4">
                  <c:v>90.06</c:v>
                </c:pt>
              </c:numCache>
            </c:numRef>
          </c:val>
          <c:extLst xmlns:c16r2="http://schemas.microsoft.com/office/drawing/2015/06/chart">
            <c:ext xmlns:c16="http://schemas.microsoft.com/office/drawing/2014/chart" uri="{C3380CC4-5D6E-409C-BE32-E72D297353CC}">
              <c16:uniqueId val="{00000000-7B9F-46A7-8E5D-B0C38499566E}"/>
            </c:ext>
          </c:extLst>
        </c:ser>
        <c:dLbls>
          <c:showLegendKey val="0"/>
          <c:showVal val="0"/>
          <c:showCatName val="0"/>
          <c:showSerName val="0"/>
          <c:showPercent val="0"/>
          <c:showBubbleSize val="0"/>
        </c:dLbls>
        <c:gapWidth val="150"/>
        <c:axId val="-1824994320"/>
        <c:axId val="-182500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xmlns:c16r2="http://schemas.microsoft.com/office/drawing/2015/06/chart">
            <c:ext xmlns:c16="http://schemas.microsoft.com/office/drawing/2014/chart" uri="{C3380CC4-5D6E-409C-BE32-E72D297353CC}">
              <c16:uniqueId val="{00000001-7B9F-46A7-8E5D-B0C38499566E}"/>
            </c:ext>
          </c:extLst>
        </c:ser>
        <c:dLbls>
          <c:showLegendKey val="0"/>
          <c:showVal val="0"/>
          <c:showCatName val="0"/>
          <c:showSerName val="0"/>
          <c:showPercent val="0"/>
          <c:showBubbleSize val="0"/>
        </c:dLbls>
        <c:marker val="1"/>
        <c:smooth val="0"/>
        <c:axId val="-1824994320"/>
        <c:axId val="-1825002480"/>
      </c:lineChart>
      <c:dateAx>
        <c:axId val="-1824994320"/>
        <c:scaling>
          <c:orientation val="minMax"/>
        </c:scaling>
        <c:delete val="1"/>
        <c:axPos val="b"/>
        <c:numFmt formatCode="&quot;H&quot;yy" sourceLinked="1"/>
        <c:majorTickMark val="none"/>
        <c:minorTickMark val="none"/>
        <c:tickLblPos val="none"/>
        <c:crossAx val="-1825002480"/>
        <c:crosses val="autoZero"/>
        <c:auto val="1"/>
        <c:lblOffset val="100"/>
        <c:baseTimeUnit val="years"/>
      </c:dateAx>
      <c:valAx>
        <c:axId val="-182500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99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133.25</c:v>
                </c:pt>
                <c:pt idx="1">
                  <c:v>120.67</c:v>
                </c:pt>
                <c:pt idx="2">
                  <c:v>125.7</c:v>
                </c:pt>
                <c:pt idx="3">
                  <c:v>126.49</c:v>
                </c:pt>
                <c:pt idx="4">
                  <c:v>111.4</c:v>
                </c:pt>
              </c:numCache>
            </c:numRef>
          </c:val>
          <c:extLst xmlns:c16r2="http://schemas.microsoft.com/office/drawing/2015/06/chart">
            <c:ext xmlns:c16="http://schemas.microsoft.com/office/drawing/2014/chart" uri="{C3380CC4-5D6E-409C-BE32-E72D297353CC}">
              <c16:uniqueId val="{00000000-3773-4263-BCEF-DC9FCAD6F0BB}"/>
            </c:ext>
          </c:extLst>
        </c:ser>
        <c:dLbls>
          <c:showLegendKey val="0"/>
          <c:showVal val="0"/>
          <c:showCatName val="0"/>
          <c:showSerName val="0"/>
          <c:showPercent val="0"/>
          <c:showBubbleSize val="0"/>
        </c:dLbls>
        <c:gapWidth val="150"/>
        <c:axId val="-1902513104"/>
        <c:axId val="-190251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xmlns:c16r2="http://schemas.microsoft.com/office/drawing/2015/06/chart">
            <c:ext xmlns:c16="http://schemas.microsoft.com/office/drawing/2014/chart" uri="{C3380CC4-5D6E-409C-BE32-E72D297353CC}">
              <c16:uniqueId val="{00000001-3773-4263-BCEF-DC9FCAD6F0BB}"/>
            </c:ext>
          </c:extLst>
        </c:ser>
        <c:dLbls>
          <c:showLegendKey val="0"/>
          <c:showVal val="0"/>
          <c:showCatName val="0"/>
          <c:showSerName val="0"/>
          <c:showPercent val="0"/>
          <c:showBubbleSize val="0"/>
        </c:dLbls>
        <c:marker val="1"/>
        <c:smooth val="0"/>
        <c:axId val="-1902513104"/>
        <c:axId val="-1902514736"/>
      </c:lineChart>
      <c:dateAx>
        <c:axId val="-1902513104"/>
        <c:scaling>
          <c:orientation val="minMax"/>
        </c:scaling>
        <c:delete val="1"/>
        <c:axPos val="b"/>
        <c:numFmt formatCode="&quot;H&quot;yy" sourceLinked="1"/>
        <c:majorTickMark val="none"/>
        <c:minorTickMark val="none"/>
        <c:tickLblPos val="none"/>
        <c:crossAx val="-1902514736"/>
        <c:crosses val="autoZero"/>
        <c:auto val="1"/>
        <c:lblOffset val="100"/>
        <c:baseTimeUnit val="years"/>
      </c:dateAx>
      <c:valAx>
        <c:axId val="-1902514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251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51.91</c:v>
                </c:pt>
                <c:pt idx="1">
                  <c:v>53</c:v>
                </c:pt>
                <c:pt idx="2">
                  <c:v>54.43</c:v>
                </c:pt>
                <c:pt idx="3">
                  <c:v>55.28</c:v>
                </c:pt>
                <c:pt idx="4">
                  <c:v>40.44</c:v>
                </c:pt>
              </c:numCache>
            </c:numRef>
          </c:val>
          <c:extLst xmlns:c16r2="http://schemas.microsoft.com/office/drawing/2015/06/chart">
            <c:ext xmlns:c16="http://schemas.microsoft.com/office/drawing/2014/chart" uri="{C3380CC4-5D6E-409C-BE32-E72D297353CC}">
              <c16:uniqueId val="{00000000-E75E-4F56-A6CE-46B0B51D1D26}"/>
            </c:ext>
          </c:extLst>
        </c:ser>
        <c:dLbls>
          <c:showLegendKey val="0"/>
          <c:showVal val="0"/>
          <c:showCatName val="0"/>
          <c:showSerName val="0"/>
          <c:showPercent val="0"/>
          <c:showBubbleSize val="0"/>
        </c:dLbls>
        <c:gapWidth val="150"/>
        <c:axId val="-1902517456"/>
        <c:axId val="-190251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xmlns:c16r2="http://schemas.microsoft.com/office/drawing/2015/06/chart">
            <c:ext xmlns:c16="http://schemas.microsoft.com/office/drawing/2014/chart" uri="{C3380CC4-5D6E-409C-BE32-E72D297353CC}">
              <c16:uniqueId val="{00000001-E75E-4F56-A6CE-46B0B51D1D26}"/>
            </c:ext>
          </c:extLst>
        </c:ser>
        <c:dLbls>
          <c:showLegendKey val="0"/>
          <c:showVal val="0"/>
          <c:showCatName val="0"/>
          <c:showSerName val="0"/>
          <c:showPercent val="0"/>
          <c:showBubbleSize val="0"/>
        </c:dLbls>
        <c:marker val="1"/>
        <c:smooth val="0"/>
        <c:axId val="-1902517456"/>
        <c:axId val="-1902515824"/>
      </c:lineChart>
      <c:dateAx>
        <c:axId val="-1902517456"/>
        <c:scaling>
          <c:orientation val="minMax"/>
        </c:scaling>
        <c:delete val="1"/>
        <c:axPos val="b"/>
        <c:numFmt formatCode="&quot;H&quot;yy" sourceLinked="1"/>
        <c:majorTickMark val="none"/>
        <c:minorTickMark val="none"/>
        <c:tickLblPos val="none"/>
        <c:crossAx val="-1902515824"/>
        <c:crosses val="autoZero"/>
        <c:auto val="1"/>
        <c:lblOffset val="100"/>
        <c:baseTimeUnit val="years"/>
      </c:dateAx>
      <c:valAx>
        <c:axId val="-190251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51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5.85</c:v>
                </c:pt>
                <c:pt idx="1">
                  <c:v>7.28</c:v>
                </c:pt>
                <c:pt idx="2">
                  <c:v>12.55</c:v>
                </c:pt>
                <c:pt idx="3">
                  <c:v>14.75</c:v>
                </c:pt>
                <c:pt idx="4">
                  <c:v>16.8</c:v>
                </c:pt>
              </c:numCache>
            </c:numRef>
          </c:val>
          <c:extLst xmlns:c16r2="http://schemas.microsoft.com/office/drawing/2015/06/chart">
            <c:ext xmlns:c16="http://schemas.microsoft.com/office/drawing/2014/chart" uri="{C3380CC4-5D6E-409C-BE32-E72D297353CC}">
              <c16:uniqueId val="{00000000-B96B-4752-9C14-9E53699A5CB0}"/>
            </c:ext>
          </c:extLst>
        </c:ser>
        <c:dLbls>
          <c:showLegendKey val="0"/>
          <c:showVal val="0"/>
          <c:showCatName val="0"/>
          <c:showSerName val="0"/>
          <c:showPercent val="0"/>
          <c:showBubbleSize val="0"/>
        </c:dLbls>
        <c:gapWidth val="150"/>
        <c:axId val="-1902509840"/>
        <c:axId val="-190251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xmlns:c16r2="http://schemas.microsoft.com/office/drawing/2015/06/chart">
            <c:ext xmlns:c16="http://schemas.microsoft.com/office/drawing/2014/chart" uri="{C3380CC4-5D6E-409C-BE32-E72D297353CC}">
              <c16:uniqueId val="{00000001-B96B-4752-9C14-9E53699A5CB0}"/>
            </c:ext>
          </c:extLst>
        </c:ser>
        <c:dLbls>
          <c:showLegendKey val="0"/>
          <c:showVal val="0"/>
          <c:showCatName val="0"/>
          <c:showSerName val="0"/>
          <c:showPercent val="0"/>
          <c:showBubbleSize val="0"/>
        </c:dLbls>
        <c:marker val="1"/>
        <c:smooth val="0"/>
        <c:axId val="-1902509840"/>
        <c:axId val="-1902513648"/>
      </c:lineChart>
      <c:dateAx>
        <c:axId val="-1902509840"/>
        <c:scaling>
          <c:orientation val="minMax"/>
        </c:scaling>
        <c:delete val="1"/>
        <c:axPos val="b"/>
        <c:numFmt formatCode="&quot;H&quot;yy" sourceLinked="1"/>
        <c:majorTickMark val="none"/>
        <c:minorTickMark val="none"/>
        <c:tickLblPos val="none"/>
        <c:crossAx val="-1902513648"/>
        <c:crosses val="autoZero"/>
        <c:auto val="1"/>
        <c:lblOffset val="100"/>
        <c:baseTimeUnit val="years"/>
      </c:dateAx>
      <c:valAx>
        <c:axId val="-190251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50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97-4D4C-99BF-868BD06A6598}"/>
            </c:ext>
          </c:extLst>
        </c:ser>
        <c:dLbls>
          <c:showLegendKey val="0"/>
          <c:showVal val="0"/>
          <c:showCatName val="0"/>
          <c:showSerName val="0"/>
          <c:showPercent val="0"/>
          <c:showBubbleSize val="0"/>
        </c:dLbls>
        <c:gapWidth val="150"/>
        <c:axId val="-1902515280"/>
        <c:axId val="-190251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xmlns:c16r2="http://schemas.microsoft.com/office/drawing/2015/06/chart">
            <c:ext xmlns:c16="http://schemas.microsoft.com/office/drawing/2014/chart" uri="{C3380CC4-5D6E-409C-BE32-E72D297353CC}">
              <c16:uniqueId val="{00000001-0297-4D4C-99BF-868BD06A6598}"/>
            </c:ext>
          </c:extLst>
        </c:ser>
        <c:dLbls>
          <c:showLegendKey val="0"/>
          <c:showVal val="0"/>
          <c:showCatName val="0"/>
          <c:showSerName val="0"/>
          <c:showPercent val="0"/>
          <c:showBubbleSize val="0"/>
        </c:dLbls>
        <c:marker val="1"/>
        <c:smooth val="0"/>
        <c:axId val="-1902515280"/>
        <c:axId val="-1902512560"/>
      </c:lineChart>
      <c:dateAx>
        <c:axId val="-1902515280"/>
        <c:scaling>
          <c:orientation val="minMax"/>
        </c:scaling>
        <c:delete val="1"/>
        <c:axPos val="b"/>
        <c:numFmt formatCode="&quot;H&quot;yy" sourceLinked="1"/>
        <c:majorTickMark val="none"/>
        <c:minorTickMark val="none"/>
        <c:tickLblPos val="none"/>
        <c:crossAx val="-1902512560"/>
        <c:crosses val="autoZero"/>
        <c:auto val="1"/>
        <c:lblOffset val="100"/>
        <c:baseTimeUnit val="years"/>
      </c:dateAx>
      <c:valAx>
        <c:axId val="-190251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251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612.79999999999995</c:v>
                </c:pt>
                <c:pt idx="1">
                  <c:v>377.18</c:v>
                </c:pt>
                <c:pt idx="2">
                  <c:v>348.24</c:v>
                </c:pt>
                <c:pt idx="3">
                  <c:v>189.83</c:v>
                </c:pt>
                <c:pt idx="4">
                  <c:v>272.63</c:v>
                </c:pt>
              </c:numCache>
            </c:numRef>
          </c:val>
          <c:extLst xmlns:c16r2="http://schemas.microsoft.com/office/drawing/2015/06/chart">
            <c:ext xmlns:c16="http://schemas.microsoft.com/office/drawing/2014/chart" uri="{C3380CC4-5D6E-409C-BE32-E72D297353CC}">
              <c16:uniqueId val="{00000000-5F8C-4471-8C86-65C60CA9ECAC}"/>
            </c:ext>
          </c:extLst>
        </c:ser>
        <c:dLbls>
          <c:showLegendKey val="0"/>
          <c:showVal val="0"/>
          <c:showCatName val="0"/>
          <c:showSerName val="0"/>
          <c:showPercent val="0"/>
          <c:showBubbleSize val="0"/>
        </c:dLbls>
        <c:gapWidth val="150"/>
        <c:axId val="-1902509296"/>
        <c:axId val="-190251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xmlns:c16r2="http://schemas.microsoft.com/office/drawing/2015/06/chart">
            <c:ext xmlns:c16="http://schemas.microsoft.com/office/drawing/2014/chart" uri="{C3380CC4-5D6E-409C-BE32-E72D297353CC}">
              <c16:uniqueId val="{00000001-5F8C-4471-8C86-65C60CA9ECAC}"/>
            </c:ext>
          </c:extLst>
        </c:ser>
        <c:dLbls>
          <c:showLegendKey val="0"/>
          <c:showVal val="0"/>
          <c:showCatName val="0"/>
          <c:showSerName val="0"/>
          <c:showPercent val="0"/>
          <c:showBubbleSize val="0"/>
        </c:dLbls>
        <c:marker val="1"/>
        <c:smooth val="0"/>
        <c:axId val="-1902509296"/>
        <c:axId val="-1902516368"/>
      </c:lineChart>
      <c:dateAx>
        <c:axId val="-1902509296"/>
        <c:scaling>
          <c:orientation val="minMax"/>
        </c:scaling>
        <c:delete val="1"/>
        <c:axPos val="b"/>
        <c:numFmt formatCode="&quot;H&quot;yy" sourceLinked="1"/>
        <c:majorTickMark val="none"/>
        <c:minorTickMark val="none"/>
        <c:tickLblPos val="none"/>
        <c:crossAx val="-1902516368"/>
        <c:crosses val="autoZero"/>
        <c:auto val="1"/>
        <c:lblOffset val="100"/>
        <c:baseTimeUnit val="years"/>
      </c:dateAx>
      <c:valAx>
        <c:axId val="-190251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250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304.75</c:v>
                </c:pt>
                <c:pt idx="1">
                  <c:v>323.68</c:v>
                </c:pt>
                <c:pt idx="2">
                  <c:v>367.17</c:v>
                </c:pt>
                <c:pt idx="3">
                  <c:v>555.22</c:v>
                </c:pt>
                <c:pt idx="4">
                  <c:v>792.75</c:v>
                </c:pt>
              </c:numCache>
            </c:numRef>
          </c:val>
          <c:extLst xmlns:c16r2="http://schemas.microsoft.com/office/drawing/2015/06/chart">
            <c:ext xmlns:c16="http://schemas.microsoft.com/office/drawing/2014/chart" uri="{C3380CC4-5D6E-409C-BE32-E72D297353CC}">
              <c16:uniqueId val="{00000000-DD79-4E59-BE71-55C1D734A158}"/>
            </c:ext>
          </c:extLst>
        </c:ser>
        <c:dLbls>
          <c:showLegendKey val="0"/>
          <c:showVal val="0"/>
          <c:showCatName val="0"/>
          <c:showSerName val="0"/>
          <c:showPercent val="0"/>
          <c:showBubbleSize val="0"/>
        </c:dLbls>
        <c:gapWidth val="150"/>
        <c:axId val="-1902508208"/>
        <c:axId val="-190252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xmlns:c16r2="http://schemas.microsoft.com/office/drawing/2015/06/chart">
            <c:ext xmlns:c16="http://schemas.microsoft.com/office/drawing/2014/chart" uri="{C3380CC4-5D6E-409C-BE32-E72D297353CC}">
              <c16:uniqueId val="{00000001-DD79-4E59-BE71-55C1D734A158}"/>
            </c:ext>
          </c:extLst>
        </c:ser>
        <c:dLbls>
          <c:showLegendKey val="0"/>
          <c:showVal val="0"/>
          <c:showCatName val="0"/>
          <c:showSerName val="0"/>
          <c:showPercent val="0"/>
          <c:showBubbleSize val="0"/>
        </c:dLbls>
        <c:marker val="1"/>
        <c:smooth val="0"/>
        <c:axId val="-1902508208"/>
        <c:axId val="-1902522352"/>
      </c:lineChart>
      <c:dateAx>
        <c:axId val="-1902508208"/>
        <c:scaling>
          <c:orientation val="minMax"/>
        </c:scaling>
        <c:delete val="1"/>
        <c:axPos val="b"/>
        <c:numFmt formatCode="&quot;H&quot;yy" sourceLinked="1"/>
        <c:majorTickMark val="none"/>
        <c:minorTickMark val="none"/>
        <c:tickLblPos val="none"/>
        <c:crossAx val="-1902522352"/>
        <c:crosses val="autoZero"/>
        <c:auto val="1"/>
        <c:lblOffset val="100"/>
        <c:baseTimeUnit val="years"/>
      </c:dateAx>
      <c:valAx>
        <c:axId val="-190252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250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128.24</c:v>
                </c:pt>
                <c:pt idx="1">
                  <c:v>116.58</c:v>
                </c:pt>
                <c:pt idx="2">
                  <c:v>120.9</c:v>
                </c:pt>
                <c:pt idx="3">
                  <c:v>120.29</c:v>
                </c:pt>
                <c:pt idx="4">
                  <c:v>93.91</c:v>
                </c:pt>
              </c:numCache>
            </c:numRef>
          </c:val>
          <c:extLst xmlns:c16r2="http://schemas.microsoft.com/office/drawing/2015/06/chart">
            <c:ext xmlns:c16="http://schemas.microsoft.com/office/drawing/2014/chart" uri="{C3380CC4-5D6E-409C-BE32-E72D297353CC}">
              <c16:uniqueId val="{00000000-42AB-4AE8-8E4B-03A4AD9745C7}"/>
            </c:ext>
          </c:extLst>
        </c:ser>
        <c:dLbls>
          <c:showLegendKey val="0"/>
          <c:showVal val="0"/>
          <c:showCatName val="0"/>
          <c:showSerName val="0"/>
          <c:showPercent val="0"/>
          <c:showBubbleSize val="0"/>
        </c:dLbls>
        <c:gapWidth val="150"/>
        <c:axId val="-1902521808"/>
        <c:axId val="-204186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xmlns:c16r2="http://schemas.microsoft.com/office/drawing/2015/06/chart">
            <c:ext xmlns:c16="http://schemas.microsoft.com/office/drawing/2014/chart" uri="{C3380CC4-5D6E-409C-BE32-E72D297353CC}">
              <c16:uniqueId val="{00000001-42AB-4AE8-8E4B-03A4AD9745C7}"/>
            </c:ext>
          </c:extLst>
        </c:ser>
        <c:dLbls>
          <c:showLegendKey val="0"/>
          <c:showVal val="0"/>
          <c:showCatName val="0"/>
          <c:showSerName val="0"/>
          <c:showPercent val="0"/>
          <c:showBubbleSize val="0"/>
        </c:dLbls>
        <c:marker val="1"/>
        <c:smooth val="0"/>
        <c:axId val="-1902521808"/>
        <c:axId val="-2041864224"/>
      </c:lineChart>
      <c:dateAx>
        <c:axId val="-1902521808"/>
        <c:scaling>
          <c:orientation val="minMax"/>
        </c:scaling>
        <c:delete val="1"/>
        <c:axPos val="b"/>
        <c:numFmt formatCode="&quot;H&quot;yy" sourceLinked="1"/>
        <c:majorTickMark val="none"/>
        <c:minorTickMark val="none"/>
        <c:tickLblPos val="none"/>
        <c:crossAx val="-2041864224"/>
        <c:crosses val="autoZero"/>
        <c:auto val="1"/>
        <c:lblOffset val="100"/>
        <c:baseTimeUnit val="years"/>
      </c:dateAx>
      <c:valAx>
        <c:axId val="-20418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52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116.33</c:v>
                </c:pt>
                <c:pt idx="1">
                  <c:v>127.84</c:v>
                </c:pt>
                <c:pt idx="2">
                  <c:v>124.16</c:v>
                </c:pt>
                <c:pt idx="3">
                  <c:v>125.97</c:v>
                </c:pt>
                <c:pt idx="4">
                  <c:v>146.06</c:v>
                </c:pt>
              </c:numCache>
            </c:numRef>
          </c:val>
          <c:extLst xmlns:c16r2="http://schemas.microsoft.com/office/drawing/2015/06/chart">
            <c:ext xmlns:c16="http://schemas.microsoft.com/office/drawing/2014/chart" uri="{C3380CC4-5D6E-409C-BE32-E72D297353CC}">
              <c16:uniqueId val="{00000000-1DDC-40D7-9529-EB75DA0C6224}"/>
            </c:ext>
          </c:extLst>
        </c:ser>
        <c:dLbls>
          <c:showLegendKey val="0"/>
          <c:showVal val="0"/>
          <c:showCatName val="0"/>
          <c:showSerName val="0"/>
          <c:showPercent val="0"/>
          <c:showBubbleSize val="0"/>
        </c:dLbls>
        <c:gapWidth val="150"/>
        <c:axId val="-1824999216"/>
        <c:axId val="-182499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xmlns:c16r2="http://schemas.microsoft.com/office/drawing/2015/06/chart">
            <c:ext xmlns:c16="http://schemas.microsoft.com/office/drawing/2014/chart" uri="{C3380CC4-5D6E-409C-BE32-E72D297353CC}">
              <c16:uniqueId val="{00000001-1DDC-40D7-9529-EB75DA0C6224}"/>
            </c:ext>
          </c:extLst>
        </c:ser>
        <c:dLbls>
          <c:showLegendKey val="0"/>
          <c:showVal val="0"/>
          <c:showCatName val="0"/>
          <c:showSerName val="0"/>
          <c:showPercent val="0"/>
          <c:showBubbleSize val="0"/>
        </c:dLbls>
        <c:marker val="1"/>
        <c:smooth val="0"/>
        <c:axId val="-1824999216"/>
        <c:axId val="-1824996496"/>
      </c:lineChart>
      <c:dateAx>
        <c:axId val="-1824999216"/>
        <c:scaling>
          <c:orientation val="minMax"/>
        </c:scaling>
        <c:delete val="1"/>
        <c:axPos val="b"/>
        <c:numFmt formatCode="&quot;H&quot;yy" sourceLinked="1"/>
        <c:majorTickMark val="none"/>
        <c:minorTickMark val="none"/>
        <c:tickLblPos val="none"/>
        <c:crossAx val="-1824996496"/>
        <c:crosses val="autoZero"/>
        <c:auto val="1"/>
        <c:lblOffset val="100"/>
        <c:baseTimeUnit val="years"/>
      </c:dateAx>
      <c:valAx>
        <c:axId val="-182499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99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新潟県　見附市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39908</v>
      </c>
      <c r="AM8" s="71"/>
      <c r="AN8" s="71"/>
      <c r="AO8" s="71"/>
      <c r="AP8" s="71"/>
      <c r="AQ8" s="71"/>
      <c r="AR8" s="71"/>
      <c r="AS8" s="71"/>
      <c r="AT8" s="67">
        <f>データ!$S$6</f>
        <v>77.91</v>
      </c>
      <c r="AU8" s="68"/>
      <c r="AV8" s="68"/>
      <c r="AW8" s="68"/>
      <c r="AX8" s="68"/>
      <c r="AY8" s="68"/>
      <c r="AZ8" s="68"/>
      <c r="BA8" s="68"/>
      <c r="BB8" s="70">
        <f>データ!$T$6</f>
        <v>512.23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60.85</v>
      </c>
      <c r="J10" s="68"/>
      <c r="K10" s="68"/>
      <c r="L10" s="68"/>
      <c r="M10" s="68"/>
      <c r="N10" s="68"/>
      <c r="O10" s="69"/>
      <c r="P10" s="70">
        <f>データ!$P$6</f>
        <v>99.95</v>
      </c>
      <c r="Q10" s="70"/>
      <c r="R10" s="70"/>
      <c r="S10" s="70"/>
      <c r="T10" s="70"/>
      <c r="U10" s="70"/>
      <c r="V10" s="70"/>
      <c r="W10" s="71">
        <f>データ!$Q$6</f>
        <v>2585</v>
      </c>
      <c r="X10" s="71"/>
      <c r="Y10" s="71"/>
      <c r="Z10" s="71"/>
      <c r="AA10" s="71"/>
      <c r="AB10" s="71"/>
      <c r="AC10" s="71"/>
      <c r="AD10" s="2"/>
      <c r="AE10" s="2"/>
      <c r="AF10" s="2"/>
      <c r="AG10" s="2"/>
      <c r="AH10" s="4"/>
      <c r="AI10" s="4"/>
      <c r="AJ10" s="4"/>
      <c r="AK10" s="4"/>
      <c r="AL10" s="71">
        <f>データ!$U$6</f>
        <v>50936</v>
      </c>
      <c r="AM10" s="71"/>
      <c r="AN10" s="71"/>
      <c r="AO10" s="71"/>
      <c r="AP10" s="71"/>
      <c r="AQ10" s="71"/>
      <c r="AR10" s="71"/>
      <c r="AS10" s="71"/>
      <c r="AT10" s="67">
        <f>データ!$V$6</f>
        <v>98.33</v>
      </c>
      <c r="AU10" s="68"/>
      <c r="AV10" s="68"/>
      <c r="AW10" s="68"/>
      <c r="AX10" s="68"/>
      <c r="AY10" s="68"/>
      <c r="AZ10" s="68"/>
      <c r="BA10" s="68"/>
      <c r="BB10" s="70">
        <f>データ!$W$6</f>
        <v>518.01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am4eEdZ6b51p8/1oka+p2RFm6KAdqH7nNF6IPQlpbuRgxtgnzkB2rXiEVO77Y5CewlTqAFFj6E19MauSwqQaoQ==" saltValue="rLM1eYgVAuUPTcLQ3fnVQ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152111</v>
      </c>
      <c r="D6" s="34">
        <f t="shared" si="3"/>
        <v>46</v>
      </c>
      <c r="E6" s="34">
        <f t="shared" si="3"/>
        <v>1</v>
      </c>
      <c r="F6" s="34">
        <f t="shared" si="3"/>
        <v>0</v>
      </c>
      <c r="G6" s="34">
        <f t="shared" si="3"/>
        <v>1</v>
      </c>
      <c r="H6" s="34" t="str">
        <f t="shared" si="3"/>
        <v>新潟県　見附市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60.85</v>
      </c>
      <c r="P6" s="35">
        <f t="shared" si="3"/>
        <v>99.95</v>
      </c>
      <c r="Q6" s="35">
        <f t="shared" si="3"/>
        <v>2585</v>
      </c>
      <c r="R6" s="35">
        <f t="shared" si="3"/>
        <v>39908</v>
      </c>
      <c r="S6" s="35">
        <f t="shared" si="3"/>
        <v>77.91</v>
      </c>
      <c r="T6" s="35">
        <f t="shared" si="3"/>
        <v>512.23</v>
      </c>
      <c r="U6" s="35">
        <f t="shared" si="3"/>
        <v>50936</v>
      </c>
      <c r="V6" s="35">
        <f t="shared" si="3"/>
        <v>98.33</v>
      </c>
      <c r="W6" s="35">
        <f t="shared" si="3"/>
        <v>518.01</v>
      </c>
      <c r="X6" s="36">
        <f>IF(X7="",NA(),X7)</f>
        <v>133.25</v>
      </c>
      <c r="Y6" s="36">
        <f t="shared" ref="Y6:AG6" si="4">IF(Y7="",NA(),Y7)</f>
        <v>120.67</v>
      </c>
      <c r="Z6" s="36">
        <f t="shared" si="4"/>
        <v>125.7</v>
      </c>
      <c r="AA6" s="36">
        <f t="shared" si="4"/>
        <v>126.49</v>
      </c>
      <c r="AB6" s="36">
        <f t="shared" si="4"/>
        <v>111.4</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612.79999999999995</v>
      </c>
      <c r="AU6" s="36">
        <f t="shared" ref="AU6:BC6" si="6">IF(AU7="",NA(),AU7)</f>
        <v>377.18</v>
      </c>
      <c r="AV6" s="36">
        <f t="shared" si="6"/>
        <v>348.24</v>
      </c>
      <c r="AW6" s="36">
        <f t="shared" si="6"/>
        <v>189.83</v>
      </c>
      <c r="AX6" s="36">
        <f t="shared" si="6"/>
        <v>272.63</v>
      </c>
      <c r="AY6" s="36">
        <f t="shared" si="6"/>
        <v>357.82</v>
      </c>
      <c r="AZ6" s="36">
        <f t="shared" si="6"/>
        <v>355.5</v>
      </c>
      <c r="BA6" s="36">
        <f t="shared" si="6"/>
        <v>349.83</v>
      </c>
      <c r="BB6" s="36">
        <f t="shared" si="6"/>
        <v>360.86</v>
      </c>
      <c r="BC6" s="36">
        <f t="shared" si="6"/>
        <v>350.79</v>
      </c>
      <c r="BD6" s="35" t="str">
        <f>IF(BD7="","",IF(BD7="-","【-】","【"&amp;SUBSTITUTE(TEXT(BD7,"#,##0.00"),"-","△")&amp;"】"))</f>
        <v>【260.31】</v>
      </c>
      <c r="BE6" s="36">
        <f>IF(BE7="",NA(),BE7)</f>
        <v>304.75</v>
      </c>
      <c r="BF6" s="36">
        <f t="shared" ref="BF6:BN6" si="7">IF(BF7="",NA(),BF7)</f>
        <v>323.68</v>
      </c>
      <c r="BG6" s="36">
        <f t="shared" si="7"/>
        <v>367.17</v>
      </c>
      <c r="BH6" s="36">
        <f t="shared" si="7"/>
        <v>555.22</v>
      </c>
      <c r="BI6" s="36">
        <f t="shared" si="7"/>
        <v>792.75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128.24</v>
      </c>
      <c r="BQ6" s="36">
        <f t="shared" ref="BQ6:BY6" si="8">IF(BQ7="",NA(),BQ7)</f>
        <v>116.58</v>
      </c>
      <c r="BR6" s="36">
        <f t="shared" si="8"/>
        <v>120.9</v>
      </c>
      <c r="BS6" s="36">
        <f t="shared" si="8"/>
        <v>120.29</v>
      </c>
      <c r="BT6" s="36">
        <f t="shared" si="8"/>
        <v>93.91</v>
      </c>
      <c r="BU6" s="36">
        <f t="shared" si="8"/>
        <v>106.01</v>
      </c>
      <c r="BV6" s="36">
        <f t="shared" si="8"/>
        <v>104.57</v>
      </c>
      <c r="BW6" s="36">
        <f t="shared" si="8"/>
        <v>103.54</v>
      </c>
      <c r="BX6" s="36">
        <f t="shared" si="8"/>
        <v>103.32</v>
      </c>
      <c r="BY6" s="36">
        <f t="shared" si="8"/>
        <v>100.85</v>
      </c>
      <c r="BZ6" s="35" t="str">
        <f>IF(BZ7="","",IF(BZ7="-","【-】","【"&amp;SUBSTITUTE(TEXT(BZ7,"#,##0.00"),"-","△")&amp;"】"))</f>
        <v>【100.05】</v>
      </c>
      <c r="CA6" s="36">
        <f>IF(CA7="",NA(),CA7)</f>
        <v>116.33</v>
      </c>
      <c r="CB6" s="36">
        <f t="shared" ref="CB6:CJ6" si="9">IF(CB7="",NA(),CB7)</f>
        <v>127.84</v>
      </c>
      <c r="CC6" s="36">
        <f t="shared" si="9"/>
        <v>124.16</v>
      </c>
      <c r="CD6" s="36">
        <f t="shared" si="9"/>
        <v>125.97</v>
      </c>
      <c r="CE6" s="36">
        <f t="shared" si="9"/>
        <v>146.06</v>
      </c>
      <c r="CF6" s="36">
        <f t="shared" si="9"/>
        <v>162.24</v>
      </c>
      <c r="CG6" s="36">
        <f t="shared" si="9"/>
        <v>165.47</v>
      </c>
      <c r="CH6" s="36">
        <f t="shared" si="9"/>
        <v>167.46</v>
      </c>
      <c r="CI6" s="36">
        <f t="shared" si="9"/>
        <v>168.56</v>
      </c>
      <c r="CJ6" s="36">
        <f t="shared" si="9"/>
        <v>167.1</v>
      </c>
      <c r="CK6" s="35" t="str">
        <f>IF(CK7="","",IF(CK7="-","【-】","【"&amp;SUBSTITUTE(TEXT(CK7,"#,##0.00"),"-","△")&amp;"】"))</f>
        <v>【166.40】</v>
      </c>
      <c r="CL6" s="36">
        <f>IF(CL7="",NA(),CL7)</f>
        <v>76.349999999999994</v>
      </c>
      <c r="CM6" s="36">
        <f t="shared" ref="CM6:CU6" si="10">IF(CM7="",NA(),CM7)</f>
        <v>40.6</v>
      </c>
      <c r="CN6" s="36">
        <f t="shared" si="10"/>
        <v>39.29</v>
      </c>
      <c r="CO6" s="36">
        <f t="shared" si="10"/>
        <v>38.83</v>
      </c>
      <c r="CP6" s="36">
        <f t="shared" si="10"/>
        <v>39.770000000000003</v>
      </c>
      <c r="CQ6" s="36">
        <f t="shared" si="10"/>
        <v>59.11</v>
      </c>
      <c r="CR6" s="36">
        <f t="shared" si="10"/>
        <v>59.74</v>
      </c>
      <c r="CS6" s="36">
        <f t="shared" si="10"/>
        <v>59.46</v>
      </c>
      <c r="CT6" s="36">
        <f t="shared" si="10"/>
        <v>59.51</v>
      </c>
      <c r="CU6" s="36">
        <f t="shared" si="10"/>
        <v>59.91</v>
      </c>
      <c r="CV6" s="35" t="str">
        <f>IF(CV7="","",IF(CV7="-","【-】","【"&amp;SUBSTITUTE(TEXT(CV7,"#,##0.00"),"-","△")&amp;"】"))</f>
        <v>【60.69】</v>
      </c>
      <c r="CW6" s="36">
        <f>IF(CW7="",NA(),CW7)</f>
        <v>93.04</v>
      </c>
      <c r="CX6" s="36">
        <f t="shared" ref="CX6:DF6" si="11">IF(CX7="",NA(),CX7)</f>
        <v>92.04</v>
      </c>
      <c r="CY6" s="36">
        <f t="shared" si="11"/>
        <v>93.28</v>
      </c>
      <c r="CZ6" s="36">
        <f t="shared" si="11"/>
        <v>91.73</v>
      </c>
      <c r="DA6" s="36">
        <f t="shared" si="11"/>
        <v>90.06</v>
      </c>
      <c r="DB6" s="36">
        <f t="shared" si="11"/>
        <v>87.91</v>
      </c>
      <c r="DC6" s="36">
        <f t="shared" si="11"/>
        <v>87.28</v>
      </c>
      <c r="DD6" s="36">
        <f t="shared" si="11"/>
        <v>87.41</v>
      </c>
      <c r="DE6" s="36">
        <f t="shared" si="11"/>
        <v>87.08</v>
      </c>
      <c r="DF6" s="36">
        <f t="shared" si="11"/>
        <v>87.26</v>
      </c>
      <c r="DG6" s="35" t="str">
        <f>IF(DG7="","",IF(DG7="-","【-】","【"&amp;SUBSTITUTE(TEXT(DG7,"#,##0.00"),"-","△")&amp;"】"))</f>
        <v>【89.82】</v>
      </c>
      <c r="DH6" s="36">
        <f>IF(DH7="",NA(),DH7)</f>
        <v>51.91</v>
      </c>
      <c r="DI6" s="36">
        <f t="shared" ref="DI6:DQ6" si="12">IF(DI7="",NA(),DI7)</f>
        <v>53</v>
      </c>
      <c r="DJ6" s="36">
        <f t="shared" si="12"/>
        <v>54.43</v>
      </c>
      <c r="DK6" s="36">
        <f t="shared" si="12"/>
        <v>55.28</v>
      </c>
      <c r="DL6" s="36">
        <f t="shared" si="12"/>
        <v>40.44</v>
      </c>
      <c r="DM6" s="36">
        <f t="shared" si="12"/>
        <v>46.88</v>
      </c>
      <c r="DN6" s="36">
        <f t="shared" si="12"/>
        <v>46.94</v>
      </c>
      <c r="DO6" s="36">
        <f t="shared" si="12"/>
        <v>47.62</v>
      </c>
      <c r="DP6" s="36">
        <f t="shared" si="12"/>
        <v>48.55</v>
      </c>
      <c r="DQ6" s="36">
        <f t="shared" si="12"/>
        <v>49.2</v>
      </c>
      <c r="DR6" s="35" t="str">
        <f>IF(DR7="","",IF(DR7="-","【-】","【"&amp;SUBSTITUTE(TEXT(DR7,"#,##0.00"),"-","△")&amp;"】"))</f>
        <v>【50.19】</v>
      </c>
      <c r="DS6" s="36">
        <f>IF(DS7="",NA(),DS7)</f>
        <v>5.85</v>
      </c>
      <c r="DT6" s="36">
        <f t="shared" ref="DT6:EB6" si="13">IF(DT7="",NA(),DT7)</f>
        <v>7.28</v>
      </c>
      <c r="DU6" s="36">
        <f t="shared" si="13"/>
        <v>12.55</v>
      </c>
      <c r="DV6" s="36">
        <f t="shared" si="13"/>
        <v>14.75</v>
      </c>
      <c r="DW6" s="36">
        <f t="shared" si="13"/>
        <v>16.8</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1.1299999999999999</v>
      </c>
      <c r="EE6" s="36">
        <f t="shared" ref="EE6:EM6" si="14">IF(EE7="",NA(),EE7)</f>
        <v>1.67</v>
      </c>
      <c r="EF6" s="36">
        <f t="shared" si="14"/>
        <v>0.5</v>
      </c>
      <c r="EG6" s="36">
        <f t="shared" si="14"/>
        <v>0.66</v>
      </c>
      <c r="EH6" s="36">
        <f t="shared" si="14"/>
        <v>0.54</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152111</v>
      </c>
      <c r="D7" s="38">
        <v>46</v>
      </c>
      <c r="E7" s="38">
        <v>1</v>
      </c>
      <c r="F7" s="38">
        <v>0</v>
      </c>
      <c r="G7" s="38">
        <v>1</v>
      </c>
      <c r="H7" s="38" t="s">
        <v>93</v>
      </c>
      <c r="I7" s="38" t="s">
        <v>94</v>
      </c>
      <c r="J7" s="38" t="s">
        <v>95</v>
      </c>
      <c r="K7" s="38" t="s">
        <v>96</v>
      </c>
      <c r="L7" s="38" t="s">
        <v>97</v>
      </c>
      <c r="M7" s="38" t="s">
        <v>98</v>
      </c>
      <c r="N7" s="39" t="s">
        <v>99</v>
      </c>
      <c r="O7" s="39">
        <v>60.85</v>
      </c>
      <c r="P7" s="39">
        <v>99.95</v>
      </c>
      <c r="Q7" s="39">
        <v>2585</v>
      </c>
      <c r="R7" s="39">
        <v>39908</v>
      </c>
      <c r="S7" s="39">
        <v>77.91</v>
      </c>
      <c r="T7" s="39">
        <v>512.23</v>
      </c>
      <c r="U7" s="39">
        <v>50936</v>
      </c>
      <c r="V7" s="39">
        <v>98.33</v>
      </c>
      <c r="W7" s="39">
        <v>518.01</v>
      </c>
      <c r="X7" s="39">
        <v>133.25</v>
      </c>
      <c r="Y7" s="39">
        <v>120.67</v>
      </c>
      <c r="Z7" s="39">
        <v>125.7</v>
      </c>
      <c r="AA7" s="39">
        <v>126.49</v>
      </c>
      <c r="AB7" s="39">
        <v>111.4</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612.79999999999995</v>
      </c>
      <c r="AU7" s="39">
        <v>377.18</v>
      </c>
      <c r="AV7" s="39">
        <v>348.24</v>
      </c>
      <c r="AW7" s="39">
        <v>189.83</v>
      </c>
      <c r="AX7" s="39">
        <v>272.63</v>
      </c>
      <c r="AY7" s="39">
        <v>357.82</v>
      </c>
      <c r="AZ7" s="39">
        <v>355.5</v>
      </c>
      <c r="BA7" s="39">
        <v>349.83</v>
      </c>
      <c r="BB7" s="39">
        <v>360.86</v>
      </c>
      <c r="BC7" s="39">
        <v>350.79</v>
      </c>
      <c r="BD7" s="39">
        <v>260.31</v>
      </c>
      <c r="BE7" s="39">
        <v>304.75</v>
      </c>
      <c r="BF7" s="39">
        <v>323.68</v>
      </c>
      <c r="BG7" s="39">
        <v>367.17</v>
      </c>
      <c r="BH7" s="39">
        <v>555.22</v>
      </c>
      <c r="BI7" s="39">
        <v>792.75</v>
      </c>
      <c r="BJ7" s="39">
        <v>307.45999999999998</v>
      </c>
      <c r="BK7" s="39">
        <v>312.58</v>
      </c>
      <c r="BL7" s="39">
        <v>314.87</v>
      </c>
      <c r="BM7" s="39">
        <v>309.27999999999997</v>
      </c>
      <c r="BN7" s="39">
        <v>322.92</v>
      </c>
      <c r="BO7" s="39">
        <v>275.67</v>
      </c>
      <c r="BP7" s="39">
        <v>128.24</v>
      </c>
      <c r="BQ7" s="39">
        <v>116.58</v>
      </c>
      <c r="BR7" s="39">
        <v>120.9</v>
      </c>
      <c r="BS7" s="39">
        <v>120.29</v>
      </c>
      <c r="BT7" s="39">
        <v>93.91</v>
      </c>
      <c r="BU7" s="39">
        <v>106.01</v>
      </c>
      <c r="BV7" s="39">
        <v>104.57</v>
      </c>
      <c r="BW7" s="39">
        <v>103.54</v>
      </c>
      <c r="BX7" s="39">
        <v>103.32</v>
      </c>
      <c r="BY7" s="39">
        <v>100.85</v>
      </c>
      <c r="BZ7" s="39">
        <v>100.05</v>
      </c>
      <c r="CA7" s="39">
        <v>116.33</v>
      </c>
      <c r="CB7" s="39">
        <v>127.84</v>
      </c>
      <c r="CC7" s="39">
        <v>124.16</v>
      </c>
      <c r="CD7" s="39">
        <v>125.97</v>
      </c>
      <c r="CE7" s="39">
        <v>146.06</v>
      </c>
      <c r="CF7" s="39">
        <v>162.24</v>
      </c>
      <c r="CG7" s="39">
        <v>165.47</v>
      </c>
      <c r="CH7" s="39">
        <v>167.46</v>
      </c>
      <c r="CI7" s="39">
        <v>168.56</v>
      </c>
      <c r="CJ7" s="39">
        <v>167.1</v>
      </c>
      <c r="CK7" s="39">
        <v>166.4</v>
      </c>
      <c r="CL7" s="39">
        <v>76.349999999999994</v>
      </c>
      <c r="CM7" s="39">
        <v>40.6</v>
      </c>
      <c r="CN7" s="39">
        <v>39.29</v>
      </c>
      <c r="CO7" s="39">
        <v>38.83</v>
      </c>
      <c r="CP7" s="39">
        <v>39.770000000000003</v>
      </c>
      <c r="CQ7" s="39">
        <v>59.11</v>
      </c>
      <c r="CR7" s="39">
        <v>59.74</v>
      </c>
      <c r="CS7" s="39">
        <v>59.46</v>
      </c>
      <c r="CT7" s="39">
        <v>59.51</v>
      </c>
      <c r="CU7" s="39">
        <v>59.91</v>
      </c>
      <c r="CV7" s="39">
        <v>60.69</v>
      </c>
      <c r="CW7" s="39">
        <v>93.04</v>
      </c>
      <c r="CX7" s="39">
        <v>92.04</v>
      </c>
      <c r="CY7" s="39">
        <v>93.28</v>
      </c>
      <c r="CZ7" s="39">
        <v>91.73</v>
      </c>
      <c r="DA7" s="39">
        <v>90.06</v>
      </c>
      <c r="DB7" s="39">
        <v>87.91</v>
      </c>
      <c r="DC7" s="39">
        <v>87.28</v>
      </c>
      <c r="DD7" s="39">
        <v>87.41</v>
      </c>
      <c r="DE7" s="39">
        <v>87.08</v>
      </c>
      <c r="DF7" s="39">
        <v>87.26</v>
      </c>
      <c r="DG7" s="39">
        <v>89.82</v>
      </c>
      <c r="DH7" s="39">
        <v>51.91</v>
      </c>
      <c r="DI7" s="39">
        <v>53</v>
      </c>
      <c r="DJ7" s="39">
        <v>54.43</v>
      </c>
      <c r="DK7" s="39">
        <v>55.28</v>
      </c>
      <c r="DL7" s="39">
        <v>40.44</v>
      </c>
      <c r="DM7" s="39">
        <v>46.88</v>
      </c>
      <c r="DN7" s="39">
        <v>46.94</v>
      </c>
      <c r="DO7" s="39">
        <v>47.62</v>
      </c>
      <c r="DP7" s="39">
        <v>48.55</v>
      </c>
      <c r="DQ7" s="39">
        <v>49.2</v>
      </c>
      <c r="DR7" s="39">
        <v>50.19</v>
      </c>
      <c r="DS7" s="39">
        <v>5.85</v>
      </c>
      <c r="DT7" s="39">
        <v>7.28</v>
      </c>
      <c r="DU7" s="39">
        <v>12.55</v>
      </c>
      <c r="DV7" s="39">
        <v>14.75</v>
      </c>
      <c r="DW7" s="39">
        <v>16.8</v>
      </c>
      <c r="DX7" s="39">
        <v>13.39</v>
      </c>
      <c r="DY7" s="39">
        <v>14.48</v>
      </c>
      <c r="DZ7" s="39">
        <v>16.27</v>
      </c>
      <c r="EA7" s="39">
        <v>17.11</v>
      </c>
      <c r="EB7" s="39">
        <v>18.329999999999998</v>
      </c>
      <c r="EC7" s="39">
        <v>20.63</v>
      </c>
      <c r="ED7" s="39">
        <v>1.1299999999999999</v>
      </c>
      <c r="EE7" s="39">
        <v>1.67</v>
      </c>
      <c r="EF7" s="39">
        <v>0.5</v>
      </c>
      <c r="EG7" s="39">
        <v>0.66</v>
      </c>
      <c r="EH7" s="39">
        <v>0.54</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ga-kanri</cp:lastModifiedBy>
  <cp:lastPrinted>2022-01-11T06:54:08Z</cp:lastPrinted>
  <dcterms:created xsi:type="dcterms:W3CDTF">2021-12-03T06:48:04Z</dcterms:created>
  <dcterms:modified xsi:type="dcterms:W3CDTF">2022-01-11T06:54:11Z</dcterms:modified>
  <cp:category/>
</cp:coreProperties>
</file>