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2\20200114_公営企業に係る経営比較分析表（令和元年度）の分析等について\回答\"/>
    </mc:Choice>
  </mc:AlternateContent>
  <xr:revisionPtr revIDLastSave="0" documentId="13_ncr:1_{0EF71FAE-B168-4A44-A778-A8ECC186ED7C}" xr6:coauthVersionLast="36" xr6:coauthVersionMax="36" xr10:uidLastSave="{00000000-0000-0000-0000-000000000000}"/>
  <workbookProtection workbookAlgorithmName="SHA-512" workbookHashValue="Q48d6sOw3IcDu8KqxJHzCb3L+aCMzkBFpM06jKQRFmiSd53yjWx+VNiy3Xrgw1eVpxNjOaO4svPCFIXqdaOD8Q==" workbookSaltValue="opn/5iyC/gOZraRYulCieQ==" workbookSpinCount="100000" lockStructure="1"/>
  <bookViews>
    <workbookView xWindow="0" yWindow="0" windowWidth="19470" windowHeight="7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<sst xmlns="http://schemas.openxmlformats.org/spreadsheetml/2006/main" count="231" uniqueCount="116">
  <si>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</si>
  <si>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</si>
  <si>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</si>
  <si>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</si>
  <si>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</si>
  <si>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</si>
  <si>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</si>
  <si>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</si>
  <si>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</si>
  <si>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</si>
  <si>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</si>
  <si>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</si>
  <si>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</si>
  <si>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</si>
  <si>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</si>
  <si>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</si>
  <si>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</si>
  <si>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</si>
  <si>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</si>
  <si>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</si>
  <si>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</si>
  <si>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</si>
  <si>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</si>
  <si>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</si>
  <si>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</si>
  <si>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</si>
  <si>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</si>
  <si>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</si>
  <si>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</si>
  <si>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</si>
  <si>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</si>
  <si>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</si>
  <si>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</si>
  <si>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</si>
  <si>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</si>
  <si>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</si>
  <si>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</si>
  <si>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</si>
  <si>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</si>
  <si>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</si>
  <si>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</si>
  <si>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</si>
  <si>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</si>
  <si>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</si>
  <si>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</si>
  <si>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</si>
  <si>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</si>
  <si>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</si>
  <si>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</si>
  <si>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</si>
  <si>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</si>
  <si>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</si>
  <si>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</si>
  <si>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</si>
  <si>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</si>
  <si>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</si>
  <si>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</si>
  <si>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</si>
  <si>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</si>
  <si>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</si>
  <si>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</si>
  <si>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</si>
  <si>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</si>
  <si>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</si>
  <si>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</si>
  <si>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</si>
  <si>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</si>
  <si>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</si>
  <si>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</si>
  <si>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</si>
  <si>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</si>
  <si>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</si>
  <si>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</si>
  <si>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</si>
  <si>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</si>
  <si>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</si>
  <si>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</si>
  <si>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</si>
  <si>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</si>
  <si>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</si>
  <si>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</si>
  <si>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</si>
  <si>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</si>
  <si>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</si>
  <si>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</si>
  <si>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</si>
  <si>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</si>
  <si>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</si>
  <si>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</si>
  <si>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</si>
  <si>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</si>
  <si>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</si>
  <si>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</si>
  <si>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</si>
  <si>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</si>
  <si>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</si>
  <si>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</si>
  <si>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</si>
  <si>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</si>
  <si>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</si>
  <si>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</si>
  <si>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</si>
  <si>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</si>
  <si>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</si>
  <si>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</si>
  <si>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</si>
  <si>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</si>
  <si>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</si>
  <si>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</si>
  <si>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</si>
  <si>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</si>
  <si>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</si>
  <si>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</si>
  <si>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平成27年7月に料金改定を実施したが、依然として必要経費を使用料で賄えていない状況は続いており、欠損金が発生している。
　今後も施設の老朽化に対応するための改築・更新費用の増大が見込まれ、また人口減少等による使用料収入の減少が見込まれるため、平成29年度末に策定した「見附市下水道事業経営戦略」に基づいた財政運営により更新財源の確保や費用削減等の経営改善に取り組むものとする。</t>
    <rPh sb="122" eb="124">
      <t>ヘイセイ</t>
    </rPh>
    <rPh sb="126" eb="129">
      <t>ネンドマツ</t>
    </rPh>
    <rPh sb="130" eb="132">
      <t>サクテイ</t>
    </rPh>
    <rPh sb="149" eb="150">
      <t>モト</t>
    </rPh>
    <rPh sb="153" eb="155">
      <t>ザイセイ</t>
    </rPh>
    <rPh sb="155" eb="157">
      <t>ウンエイ</t>
    </rPh>
    <rPh sb="160" eb="162">
      <t>コウシン</t>
    </rPh>
    <rPh sb="162" eb="164">
      <t>ザイゲン</t>
    </rPh>
    <rPh sb="165" eb="167">
      <t>カクホ</t>
    </rPh>
    <rPh sb="168" eb="170">
      <t>ヒヨウ</t>
    </rPh>
    <rPh sb="170" eb="172">
      <t>サクゲン</t>
    </rPh>
    <rPh sb="172" eb="173">
      <t>トウ</t>
    </rPh>
    <phoneticPr fontId="4"/>
  </si>
  <si>
    <t xml:space="preserve"> ①償却率は管渠整備を推進している段階のため、類似団平均より低い水準である。　　　　　　　　　　　 
 ②合流汚水管渠布設開始から50年を経過したことにより、大幅に老朽化率が上がった。今後も耐用年数を経過する管渠が毎年、増加していく見込である。　　　
 ③管渠整備を推進している段階のため、管渠改善は実施していない。管渠整備完了後には管渠改善の必要性が高まってくるため、適切な維持管理とともに長寿命化を検討しながら経費削減を図る必要がある。</t>
    <phoneticPr fontId="4"/>
  </si>
  <si>
    <t xml:space="preserve"> 平成27年7月に料金改定を実施。平成25年度より地方公営企業法を全部適用し企業会計へ移行済。
 ①料金改定を実施したことにより、経常収支比率が100%に近い状態で推移していたが、料金収入の減少等により下降傾向となっている。
 ②累積欠損比率はH27料金改定により改善したが、料金収入の減少等により累積欠損が徐々に増加してきている。令和元年は処理場改築工事による除却費の費用計上が累積欠損の増要因となった。　　　　　　　　　　　　　　　　　　　　　　　　　　　　　　　　　　　　　　　　　　　   
 ③流動負債のうち大半が建設改良費等に充てた企業債であり、100%未満であっても支払い能力が不足している訳ではない。　　                       　　　　 
 ④平成27年度より一般会計負担額の計上方法を見直したため数値が大幅に上昇した。これは、建設改良の財源を企業債に依存していることを示しているが、現在、汚水施設等の整備を進めているためである。　　　　　　　　　　　　　　　　　　　　　 
 ⑤人口減による使用料収入の減、処理場改築工事に伴う除却の費用計上のため汚水処理費が増え経費回収率が低下している。収入の確保として料金改定を検討する必要がある。　　　　　　　　　　　　　 
 ⑥令和元年は処理場改築工事に伴う除却の費用計上のため、汚水処理費が増えたことにより汚水処理原価も増となった。　　　　　　　　　　　　　　　　　　　　　　 
 ⑦施設利用率は産業構造の変化により一時は大口利用者が減少し利用率が下がったが、維持されてきている。　　　　　　　　　　　　　　　　　　　　　　 
 ⑧水洗化率は全国平均を下回る状況となっている。
より一層接続を促し水洗化率の向上と収入の確保に努めていく必要がある。　　　　　　　　　　　　　　</t>
    <rPh sb="166" eb="168">
      <t>レイワ</t>
    </rPh>
    <rPh sb="168" eb="170">
      <t>ガンネン</t>
    </rPh>
    <rPh sb="171" eb="174">
      <t>ショリジョウ</t>
    </rPh>
    <rPh sb="174" eb="176">
      <t>カイチク</t>
    </rPh>
    <rPh sb="176" eb="178">
      <t>コウジ</t>
    </rPh>
    <rPh sb="181" eb="183">
      <t>ジョキャク</t>
    </rPh>
    <rPh sb="185" eb="187">
      <t>ヒヨウ</t>
    </rPh>
    <rPh sb="187" eb="189">
      <t>ケイジョウ</t>
    </rPh>
    <rPh sb="190" eb="192">
      <t>ルイセキ</t>
    </rPh>
    <rPh sb="192" eb="194">
      <t>ケッソン</t>
    </rPh>
    <rPh sb="195" eb="196">
      <t>ゾウ</t>
    </rPh>
    <rPh sb="196" eb="198">
      <t>ヨウイン</t>
    </rPh>
    <rPh sb="411" eb="413">
      <t>ゲンザイ</t>
    </rPh>
    <rPh sb="459" eb="462">
      <t>ジンコウゲン</t>
    </rPh>
    <rPh sb="465" eb="468">
      <t>シヨウリョウ</t>
    </rPh>
    <rPh sb="468" eb="470">
      <t>シュウニュウ</t>
    </rPh>
    <rPh sb="471" eb="472">
      <t>ゲン</t>
    </rPh>
    <rPh sb="473" eb="476">
      <t>ショリジョウ</t>
    </rPh>
    <rPh sb="476" eb="478">
      <t>カイチク</t>
    </rPh>
    <rPh sb="478" eb="480">
      <t>コウジ</t>
    </rPh>
    <rPh sb="486" eb="488">
      <t>ヒヨウ</t>
    </rPh>
    <rPh sb="488" eb="490">
      <t>ケイジョウ</t>
    </rPh>
    <rPh sb="493" eb="495">
      <t>オスイ</t>
    </rPh>
    <rPh sb="495" eb="497">
      <t>ショリ</t>
    </rPh>
    <rPh sb="497" eb="498">
      <t>ヒ</t>
    </rPh>
    <rPh sb="499" eb="500">
      <t>フ</t>
    </rPh>
    <rPh sb="501" eb="503">
      <t>ケイヒ</t>
    </rPh>
    <rPh sb="503" eb="505">
      <t>カイシュウ</t>
    </rPh>
    <rPh sb="505" eb="506">
      <t>リツ</t>
    </rPh>
    <rPh sb="507" eb="509">
      <t>テイカ</t>
    </rPh>
    <rPh sb="514" eb="516">
      <t>シュウニュウ</t>
    </rPh>
    <rPh sb="517" eb="519">
      <t>カクホ</t>
    </rPh>
    <rPh sb="522" eb="524">
      <t>リョウキン</t>
    </rPh>
    <rPh sb="524" eb="526">
      <t>カイテイ</t>
    </rPh>
    <rPh sb="527" eb="529">
      <t>ケントウ</t>
    </rPh>
    <rPh sb="531" eb="533">
      <t>ヒツヨウ</t>
    </rPh>
    <rPh sb="554" eb="556">
      <t>レイワ</t>
    </rPh>
    <rPh sb="556" eb="558">
      <t>ガンネン</t>
    </rPh>
    <rPh sb="559" eb="562">
      <t>ショリジョウ</t>
    </rPh>
    <rPh sb="562" eb="564">
      <t>カイチク</t>
    </rPh>
    <rPh sb="564" eb="566">
      <t>コウジ</t>
    </rPh>
    <rPh sb="567" eb="568">
      <t>トモナ</t>
    </rPh>
    <rPh sb="569" eb="571">
      <t>ジョキャク</t>
    </rPh>
    <rPh sb="572" eb="574">
      <t>ヒヨウ</t>
    </rPh>
    <rPh sb="574" eb="576">
      <t>ケイジョウ</t>
    </rPh>
    <rPh sb="580" eb="582">
      <t>オスイ</t>
    </rPh>
    <rPh sb="582" eb="584">
      <t>ショリ</t>
    </rPh>
    <rPh sb="584" eb="585">
      <t>ヒ</t>
    </rPh>
    <rPh sb="586" eb="587">
      <t>フ</t>
    </rPh>
    <rPh sb="594" eb="596">
      <t>オスイ</t>
    </rPh>
    <rPh sb="596" eb="598">
      <t>ショリ</t>
    </rPh>
    <rPh sb="598" eb="600">
      <t>ゲンカ</t>
    </rPh>
    <rPh sb="601" eb="60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</si>
</sst>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FB54-4A24-A44A-16302F93CC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FB54-4A24-A44A-16302F93CC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57.24</c:v>
                </c:pt>
                <c:pt idx="1">
                  <c:v>58.88</c:v>
                </c:pt>
                <c:pt idx="2">
                  <c:v>57.81</c:v>
                </c:pt>
                <c:pt idx="3">
                  <c:v>52.66</c:v>
                </c:pt>
                <c:pt idx="4">
                  <c:v>53.86</c:v>
                </c:pt>
              </c:numCache>
            </c:numRef>
          </c:val>
          <c:extLst>
            <c:ext xmlns:c16="http://schemas.microsoft.com/office/drawing/2014/chart" uri="{C3380CC4-5D6E-409C-BE32-E72D297353CC}">
              <c16:uniqueId val="{00000000-7AE3-4990-B223-AF591B7573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AE3-4990-B223-AF591B7573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91.53</c:v>
                </c:pt>
                <c:pt idx="1">
                  <c:v>91.87</c:v>
                </c:pt>
                <c:pt idx="2">
                  <c:v>91.86</c:v>
                </c:pt>
                <c:pt idx="3">
                  <c:v>92.1</c:v>
                </c:pt>
                <c:pt idx="4">
                  <c:v>92.35</c:v>
                </c:pt>
              </c:numCache>
            </c:numRef>
          </c:val>
          <c:extLst>
            <c:ext xmlns:c16="http://schemas.microsoft.com/office/drawing/2014/chart" uri="{C3380CC4-5D6E-409C-BE32-E72D297353CC}">
              <c16:uniqueId val="{00000000-7586-40A0-9026-70BE8A288B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7586-40A0-9026-70BE8A288B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102.79</c:v>
                </c:pt>
                <c:pt idx="1">
                  <c:v>100.78</c:v>
                </c:pt>
                <c:pt idx="2">
                  <c:v>99.86</c:v>
                </c:pt>
                <c:pt idx="3">
                  <c:v>99.3</c:v>
                </c:pt>
                <c:pt idx="4">
                  <c:v>99.04</c:v>
                </c:pt>
              </c:numCache>
            </c:numRef>
          </c:val>
          <c:extLst>
            <c:ext xmlns:c16="http://schemas.microsoft.com/office/drawing/2014/chart" uri="{C3380CC4-5D6E-409C-BE32-E72D297353CC}">
              <c16:uniqueId val="{00000000-1D9B-4F0A-A398-5146D700F7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1D9B-4F0A-A398-5146D700F7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9.91</c:v>
                </c:pt>
                <c:pt idx="1">
                  <c:v>12.69</c:v>
                </c:pt>
                <c:pt idx="2">
                  <c:v>15.26</c:v>
                </c:pt>
                <c:pt idx="3">
                  <c:v>17.600000000000001</c:v>
                </c:pt>
                <c:pt idx="4">
                  <c:v>19.66</c:v>
                </c:pt>
              </c:numCache>
            </c:numRef>
          </c:val>
          <c:extLst>
            <c:ext xmlns:c16="http://schemas.microsoft.com/office/drawing/2014/chart" uri="{C3380CC4-5D6E-409C-BE32-E72D297353CC}">
              <c16:uniqueId val="{00000000-35D5-47B3-926A-4F755FE30F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35D5-47B3-926A-4F755FE30F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1.58</c:v>
                </c:pt>
                <c:pt idx="1">
                  <c:v>2.76</c:v>
                </c:pt>
                <c:pt idx="2">
                  <c:v>3.81</c:v>
                </c:pt>
                <c:pt idx="3">
                  <c:v>5.0199999999999996</c:v>
                </c:pt>
                <c:pt idx="4">
                  <c:v>6.52</c:v>
                </c:pt>
              </c:numCache>
            </c:numRef>
          </c:val>
          <c:extLst>
            <c:ext xmlns:c16="http://schemas.microsoft.com/office/drawing/2014/chart" uri="{C3380CC4-5D6E-409C-BE32-E72D297353CC}">
              <c16:uniqueId val="{00000000-AEF8-403A-9521-FA58CB5A39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AEF8-403A-9521-FA58CB5A39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6.15</c:v>
                </c:pt>
                <c:pt idx="1">
                  <c:v>3.46</c:v>
                </c:pt>
                <c:pt idx="2">
                  <c:v>3.84</c:v>
                </c:pt>
                <c:pt idx="3">
                  <c:v>5.13</c:v>
                </c:pt>
                <c:pt idx="4">
                  <c:v>7.34</c:v>
                </c:pt>
              </c:numCache>
            </c:numRef>
          </c:val>
          <c:extLst>
            <c:ext xmlns:c16="http://schemas.microsoft.com/office/drawing/2014/chart" uri="{C3380CC4-5D6E-409C-BE32-E72D297353CC}">
              <c16:uniqueId val="{00000000-53F9-4BB2-A328-7678323C8B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53F9-4BB2-A328-7678323C8B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44.7</c:v>
                </c:pt>
                <c:pt idx="1">
                  <c:v>53.57</c:v>
                </c:pt>
                <c:pt idx="2">
                  <c:v>50.07</c:v>
                </c:pt>
                <c:pt idx="3">
                  <c:v>59.89</c:v>
                </c:pt>
                <c:pt idx="4">
                  <c:v>66.75</c:v>
                </c:pt>
              </c:numCache>
            </c:numRef>
          </c:val>
          <c:extLst>
            <c:ext xmlns:c16="http://schemas.microsoft.com/office/drawing/2014/chart" uri="{C3380CC4-5D6E-409C-BE32-E72D297353CC}">
              <c16:uniqueId val="{00000000-9B86-41FF-80F3-EFAC916F13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9B86-41FF-80F3-EFAC916F13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1835.9</c:v>
                </c:pt>
                <c:pt idx="1">
                  <c:v>1782.41</c:v>
                </c:pt>
                <c:pt idx="2">
                  <c:v>1751.35</c:v>
                </c:pt>
                <c:pt idx="3">
                  <c:v>1799.96</c:v>
                </c:pt>
                <c:pt idx="4">
                  <c:v>1840.67</c:v>
                </c:pt>
              </c:numCache>
            </c:numRef>
          </c:val>
          <c:extLst>
            <c:ext xmlns:c16="http://schemas.microsoft.com/office/drawing/2014/chart" uri="{C3380CC4-5D6E-409C-BE32-E72D297353CC}">
              <c16:uniqueId val="{00000000-BB0F-477A-A224-E3A25BFB20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BB0F-477A-A224-E3A25BFB20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95.74</c:v>
                </c:pt>
                <c:pt idx="1">
                  <c:v>96.13</c:v>
                </c:pt>
                <c:pt idx="2">
                  <c:v>95.83</c:v>
                </c:pt>
                <c:pt idx="3">
                  <c:v>96.34</c:v>
                </c:pt>
                <c:pt idx="4">
                  <c:v>90.94</c:v>
                </c:pt>
              </c:numCache>
            </c:numRef>
          </c:val>
          <c:extLst>
            <c:ext xmlns:c16="http://schemas.microsoft.com/office/drawing/2014/chart" uri="{C3380CC4-5D6E-409C-BE32-E72D297353CC}">
              <c16:uniqueId val="{00000000-B087-4A35-A1D4-91D3FA8B7E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B087-4A35-A1D4-91D3FA8B7E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160.07</c:v>
                </c:pt>
                <c:pt idx="1">
                  <c:v>163.93</c:v>
                </c:pt>
                <c:pt idx="2">
                  <c:v>164.59</c:v>
                </c:pt>
                <c:pt idx="3">
                  <c:v>164.29</c:v>
                </c:pt>
                <c:pt idx="4">
                  <c:v>174.47</c:v>
                </c:pt>
              </c:numCache>
            </c:numRef>
          </c:val>
          <c:extLst>
            <c:ext xmlns:c16="http://schemas.microsoft.com/office/drawing/2014/chart" uri="{C3380CC4-5D6E-409C-BE32-E72D297353CC}">
              <c16:uniqueId val="{00000000-F5AB-4B29-A4BE-0049328602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F5AB-4B29-A4BE-0049328602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見附市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40170</v>
      </c>
      <c r="AM8" s="51"/>
      <c r="AN8" s="51"/>
      <c r="AO8" s="51"/>
      <c r="AP8" s="51"/>
      <c r="AQ8" s="51"/>
      <c r="AR8" s="51"/>
      <c r="AS8" s="51"/>
      <c r="AT8" s="46">
        <f>データ!T6</f>
        <v>77.91</v>
      </c>
      <c r="AU8" s="46"/>
      <c r="AV8" s="46"/>
      <c r="AW8" s="46"/>
      <c r="AX8" s="46"/>
      <c r="AY8" s="46"/>
      <c r="AZ8" s="46"/>
      <c r="BA8" s="46"/>
      <c r="BB8" s="46">
        <f>データ!U6</f>
        <v>515.59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57.41</v>
      </c>
      <c r="J10" s="46"/>
      <c r="K10" s="46"/>
      <c r="L10" s="46"/>
      <c r="M10" s="46"/>
      <c r="N10" s="46"/>
      <c r="O10" s="46"/>
      <c r="P10" s="46">
        <f>データ!P6</f>
        <v>88.24</v>
      </c>
      <c r="Q10" s="46"/>
      <c r="R10" s="46"/>
      <c r="S10" s="46"/>
      <c r="T10" s="46"/>
      <c r="U10" s="46"/>
      <c r="V10" s="46"/>
      <c r="W10" s="46">
        <f>データ!Q6</f>
        <v>77.34</v>
      </c>
      <c r="X10" s="46"/>
      <c r="Y10" s="46"/>
      <c r="Z10" s="46"/>
      <c r="AA10" s="46"/>
      <c r="AB10" s="46"/>
      <c r="AC10" s="46"/>
      <c r="AD10" s="51">
        <f>データ!R6</f>
        <v>3240</v>
      </c>
      <c r="AE10" s="51"/>
      <c r="AF10" s="51"/>
      <c r="AG10" s="51"/>
      <c r="AH10" s="51"/>
      <c r="AI10" s="51"/>
      <c r="AJ10" s="51"/>
      <c r="AK10" s="2"/>
      <c r="AL10" s="51">
        <f>データ!V6</f>
        <v>35384</v>
      </c>
      <c r="AM10" s="51"/>
      <c r="AN10" s="51"/>
      <c r="AO10" s="51"/>
      <c r="AP10" s="51"/>
      <c r="AQ10" s="51"/>
      <c r="AR10" s="51"/>
      <c r="AS10" s="51"/>
      <c r="AT10" s="46">
        <f>データ!W6</f>
        <v>9.3000000000000007</v>
      </c>
      <c r="AU10" s="46"/>
      <c r="AV10" s="46"/>
      <c r="AW10" s="46"/>
      <c r="AX10" s="46"/>
      <c r="AY10" s="46"/>
      <c r="AZ10" s="46"/>
      <c r="BA10" s="46"/>
      <c r="BB10" s="46">
        <f>データ!X6</f>
        <v>3804.73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18DUgZM687+h4RS2GRW0DOeV2uoRw7KdlKqKQoLA6Xd0cnZZZ0HFp83PD87g2RCnMaYkOaNw+bPHBZXIhtdQw==" saltValue="2FWNtXhtRaF1GRYQlYDK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152111</v>
      </c>
      <c r="D6" s="33">
        <f t="shared" si="3"/>
        <v>46</v>
      </c>
      <c r="E6" s="33">
        <f t="shared" si="3"/>
        <v>17</v>
      </c>
      <c r="F6" s="33">
        <f t="shared" si="3"/>
        <v>1</v>
      </c>
      <c r="G6" s="33">
        <f t="shared" si="3"/>
        <v>0</v>
      </c>
      <c r="H6" s="33" t="str">
        <f t="shared" si="3"/>
        <v>新潟県　見附市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57.41</v>
      </c>
      <c r="P6" s="34">
        <f t="shared" si="3"/>
        <v>88.24</v>
      </c>
      <c r="Q6" s="34">
        <f t="shared" si="3"/>
        <v>77.34</v>
      </c>
      <c r="R6" s="34">
        <f t="shared" si="3"/>
        <v>3240</v>
      </c>
      <c r="S6" s="34">
        <f t="shared" si="3"/>
        <v>40170</v>
      </c>
      <c r="T6" s="34">
        <f t="shared" si="3"/>
        <v>77.91</v>
      </c>
      <c r="U6" s="34">
        <f t="shared" si="3"/>
        <v>515.59</v>
      </c>
      <c r="V6" s="34">
        <f t="shared" si="3"/>
        <v>35384</v>
      </c>
      <c r="W6" s="34">
        <f t="shared" si="3"/>
        <v>9.3000000000000007</v>
      </c>
      <c r="X6" s="34">
        <f t="shared" si="3"/>
        <v>3804.73</v>
      </c>
      <c r="Y6" s="35">
        <f>IF(Y7="",NA(),Y7)</f>
        <v>102.79</v>
      </c>
      <c r="Z6" s="35">
        <f t="shared" ref="Z6:AH6" si="4">IF(Z7="",NA(),Z7)</f>
        <v>100.78</v>
      </c>
      <c r="AA6" s="35">
        <f t="shared" si="4"/>
        <v>99.86</v>
      </c>
      <c r="AB6" s="35">
        <f t="shared" si="4"/>
        <v>99.3</v>
      </c>
      <c r="AC6" s="35">
        <f t="shared" si="4"/>
        <v>99.04</v>
      </c>
      <c r="AD6" s="35">
        <f t="shared" si="4"/>
        <v>109.48</v>
      </c>
      <c r="AE6" s="35">
        <f t="shared" si="4"/>
        <v>109.27</v>
      </c>
      <c r="AF6" s="35">
        <f t="shared" si="4"/>
        <v>108.03</v>
      </c>
      <c r="AG6" s="35">
        <f t="shared" si="4"/>
        <v>106.9</v>
      </c>
      <c r="AH6" s="35">
        <f t="shared" si="4"/>
        <v>106.99</v>
      </c>
      <c r="AI6" s="34" t="str">
        <f>IF(AI7="","",IF(AI7="-","【-】","【"&amp;SUBSTITUTE(TEXT(AI7,"#,##0.00"),"-","△")&amp;"】"))</f>
        <v>【108.07】</v>
      </c>
      <c r="AJ6" s="35">
        <f>IF(AJ7="",NA(),AJ7)</f>
        <v>6.15</v>
      </c>
      <c r="AK6" s="35">
        <f t="shared" ref="AK6:AS6" si="5">IF(AK7="",NA(),AK7)</f>
        <v>3.46</v>
      </c>
      <c r="AL6" s="35">
        <f t="shared" si="5"/>
        <v>3.84</v>
      </c>
      <c r="AM6" s="35">
        <f t="shared" si="5"/>
        <v>5.13</v>
      </c>
      <c r="AN6" s="35">
        <f t="shared" si="5"/>
        <v>7.34</v>
      </c>
      <c r="AO6" s="35">
        <f t="shared" si="5"/>
        <v>16.34</v>
      </c>
      <c r="AP6" s="35">
        <f t="shared" si="5"/>
        <v>15.65</v>
      </c>
      <c r="AQ6" s="35">
        <f t="shared" si="5"/>
        <v>13.55</v>
      </c>
      <c r="AR6" s="35">
        <f t="shared" si="5"/>
        <v>9.06</v>
      </c>
      <c r="AS6" s="35">
        <f t="shared" si="5"/>
        <v>7.42</v>
      </c>
      <c r="AT6" s="34" t="str">
        <f>IF(AT7="","",IF(AT7="-","【-】","【"&amp;SUBSTITUTE(TEXT(AT7,"#,##0.00"),"-","△")&amp;"】"))</f>
        <v>【3.09】</v>
      </c>
      <c r="AU6" s="35">
        <f>IF(AU7="",NA(),AU7)</f>
        <v>44.7</v>
      </c>
      <c r="AV6" s="35">
        <f t="shared" ref="AV6:BD6" si="6">IF(AV7="",NA(),AV7)</f>
        <v>53.57</v>
      </c>
      <c r="AW6" s="35">
        <f t="shared" si="6"/>
        <v>50.07</v>
      </c>
      <c r="AX6" s="35">
        <f t="shared" si="6"/>
        <v>59.89</v>
      </c>
      <c r="AY6" s="35">
        <f t="shared" si="6"/>
        <v>66.75</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1835.9</v>
      </c>
      <c r="BG6" s="35">
        <f t="shared" ref="BG6:BO6" si="7">IF(BG7="",NA(),BG7)</f>
        <v>1782.41</v>
      </c>
      <c r="BH6" s="35">
        <f t="shared" si="7"/>
        <v>1751.35</v>
      </c>
      <c r="BI6" s="35">
        <f t="shared" si="7"/>
        <v>1799.96</v>
      </c>
      <c r="BJ6" s="35">
        <f t="shared" si="7"/>
        <v>1840.67</v>
      </c>
      <c r="BK6" s="35">
        <f t="shared" si="7"/>
        <v>848.31</v>
      </c>
      <c r="BL6" s="35">
        <f t="shared" si="7"/>
        <v>774.99</v>
      </c>
      <c r="BM6" s="35">
        <f t="shared" si="7"/>
        <v>799.41</v>
      </c>
      <c r="BN6" s="35">
        <f t="shared" si="7"/>
        <v>820.36</v>
      </c>
      <c r="BO6" s="35">
        <f t="shared" si="7"/>
        <v>847.44</v>
      </c>
      <c r="BP6" s="34" t="str">
        <f>IF(BP7="","",IF(BP7="-","【-】","【"&amp;SUBSTITUTE(TEXT(BP7,"#,##0.00"),"-","△")&amp;"】"))</f>
        <v>【682.51】</v>
      </c>
      <c r="BQ6" s="35">
        <f>IF(BQ7="",NA(),BQ7)</f>
        <v>95.74</v>
      </c>
      <c r="BR6" s="35">
        <f t="shared" ref="BR6:BZ6" si="8">IF(BR7="",NA(),BR7)</f>
        <v>96.13</v>
      </c>
      <c r="BS6" s="35">
        <f t="shared" si="8"/>
        <v>95.83</v>
      </c>
      <c r="BT6" s="35">
        <f t="shared" si="8"/>
        <v>96.34</v>
      </c>
      <c r="BU6" s="35">
        <f t="shared" si="8"/>
        <v>90.94</v>
      </c>
      <c r="BV6" s="35">
        <f t="shared" si="8"/>
        <v>94.38</v>
      </c>
      <c r="BW6" s="35">
        <f t="shared" si="8"/>
        <v>96.57</v>
      </c>
      <c r="BX6" s="35">
        <f t="shared" si="8"/>
        <v>96.54</v>
      </c>
      <c r="BY6" s="35">
        <f t="shared" si="8"/>
        <v>95.4</v>
      </c>
      <c r="BZ6" s="35">
        <f t="shared" si="8"/>
        <v>94.69</v>
      </c>
      <c r="CA6" s="34" t="str">
        <f>IF(CA7="","",IF(CA7="-","【-】","【"&amp;SUBSTITUTE(TEXT(CA7,"#,##0.00"),"-","△")&amp;"】"))</f>
        <v>【100.34】</v>
      </c>
      <c r="CB6" s="35">
        <f>IF(CB7="",NA(),CB7)</f>
        <v>160.07</v>
      </c>
      <c r="CC6" s="35">
        <f t="shared" ref="CC6:CK6" si="9">IF(CC7="",NA(),CC7)</f>
        <v>163.93</v>
      </c>
      <c r="CD6" s="35">
        <f t="shared" si="9"/>
        <v>164.59</v>
      </c>
      <c r="CE6" s="35">
        <f t="shared" si="9"/>
        <v>164.29</v>
      </c>
      <c r="CF6" s="35">
        <f t="shared" si="9"/>
        <v>174.47</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57.24</v>
      </c>
      <c r="CN6" s="35">
        <f t="shared" ref="CN6:CV6" si="10">IF(CN7="",NA(),CN7)</f>
        <v>58.88</v>
      </c>
      <c r="CO6" s="35">
        <f t="shared" si="10"/>
        <v>57.81</v>
      </c>
      <c r="CP6" s="35">
        <f t="shared" si="10"/>
        <v>52.66</v>
      </c>
      <c r="CQ6" s="35">
        <f t="shared" si="10"/>
        <v>53.86</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91.53</v>
      </c>
      <c r="CY6" s="35">
        <f t="shared" ref="CY6:DG6" si="11">IF(CY7="",NA(),CY7)</f>
        <v>91.87</v>
      </c>
      <c r="CZ6" s="35">
        <f t="shared" si="11"/>
        <v>91.86</v>
      </c>
      <c r="DA6" s="35">
        <f t="shared" si="11"/>
        <v>92.1</v>
      </c>
      <c r="DB6" s="35">
        <f t="shared" si="11"/>
        <v>92.35</v>
      </c>
      <c r="DC6" s="35">
        <f t="shared" si="11"/>
        <v>91.44</v>
      </c>
      <c r="DD6" s="35">
        <f t="shared" si="11"/>
        <v>91.76</v>
      </c>
      <c r="DE6" s="35">
        <f t="shared" si="11"/>
        <v>92.3</v>
      </c>
      <c r="DF6" s="35">
        <f t="shared" si="11"/>
        <v>92.55</v>
      </c>
      <c r="DG6" s="35">
        <f t="shared" si="11"/>
        <v>92.62</v>
      </c>
      <c r="DH6" s="34" t="str">
        <f>IF(DH7="","",IF(DH7="-","【-】","【"&amp;SUBSTITUTE(TEXT(DH7,"#,##0.00"),"-","△")&amp;"】"))</f>
        <v>【95.35】</v>
      </c>
      <c r="DI6" s="35">
        <f>IF(DI7="",NA(),DI7)</f>
        <v>9.91</v>
      </c>
      <c r="DJ6" s="35">
        <f t="shared" ref="DJ6:DR6" si="12">IF(DJ7="",NA(),DJ7)</f>
        <v>12.69</v>
      </c>
      <c r="DK6" s="35">
        <f t="shared" si="12"/>
        <v>15.26</v>
      </c>
      <c r="DL6" s="35">
        <f t="shared" si="12"/>
        <v>17.600000000000001</v>
      </c>
      <c r="DM6" s="35">
        <f t="shared" si="12"/>
        <v>19.66</v>
      </c>
      <c r="DN6" s="35">
        <f t="shared" si="12"/>
        <v>25.89</v>
      </c>
      <c r="DO6" s="35">
        <f t="shared" si="12"/>
        <v>26.63</v>
      </c>
      <c r="DP6" s="35">
        <f t="shared" si="12"/>
        <v>25.61</v>
      </c>
      <c r="DQ6" s="35">
        <f t="shared" si="12"/>
        <v>26.13</v>
      </c>
      <c r="DR6" s="35">
        <f t="shared" si="12"/>
        <v>26.36</v>
      </c>
      <c r="DS6" s="34" t="str">
        <f>IF(DS7="","",IF(DS7="-","【-】","【"&amp;SUBSTITUTE(TEXT(DS7,"#,##0.00"),"-","△")&amp;"】"))</f>
        <v>【38.57】</v>
      </c>
      <c r="DT6" s="35">
        <f>IF(DT7="",NA(),DT7)</f>
        <v>1.58</v>
      </c>
      <c r="DU6" s="35">
        <f t="shared" ref="DU6:EC6" si="13">IF(DU7="",NA(),DU7)</f>
        <v>2.76</v>
      </c>
      <c r="DV6" s="35">
        <f t="shared" si="13"/>
        <v>3.81</v>
      </c>
      <c r="DW6" s="35">
        <f t="shared" si="13"/>
        <v>5.0199999999999996</v>
      </c>
      <c r="DX6" s="35">
        <f t="shared" si="13"/>
        <v>6.52</v>
      </c>
      <c r="DY6" s="35">
        <f t="shared" si="13"/>
        <v>0.71</v>
      </c>
      <c r="DZ6" s="35">
        <f t="shared" si="13"/>
        <v>0.95</v>
      </c>
      <c r="EA6" s="35">
        <f t="shared" si="13"/>
        <v>1.07</v>
      </c>
      <c r="EB6" s="35">
        <f t="shared" si="13"/>
        <v>1.03</v>
      </c>
      <c r="EC6" s="35">
        <f t="shared" si="13"/>
        <v>1.43</v>
      </c>
      <c r="ED6" s="34" t="str">
        <f>IF(ED7="","",IF(ED7="-","【-】","【"&amp;SUBSTITUTE(TEXT(ED7,"#,##0.00"),"-","△")&amp;"】"))</f>
        <v>【5.90】</v>
      </c>
      <c r="EE6" s="35">
        <f>IF(EE7="",NA(),EE7)</f>
        <v>0.03</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152111</v>
      </c>
      <c r="D7" s="37">
        <v>46</v>
      </c>
      <c r="E7" s="37">
        <v>17</v>
      </c>
      <c r="F7" s="37">
        <v>1</v>
      </c>
      <c r="G7" s="37">
        <v>0</v>
      </c>
      <c r="H7" s="37" t="s">
        <v>96</v>
      </c>
      <c r="I7" s="37" t="s">
        <v>97</v>
      </c>
      <c r="J7" s="37" t="s">
        <v>98</v>
      </c>
      <c r="K7" s="37" t="s">
        <v>99</v>
      </c>
      <c r="L7" s="37" t="s">
        <v>100</v>
      </c>
      <c r="M7" s="37" t="s">
        <v>101</v>
      </c>
      <c r="N7" s="38" t="s">
        <v>102</v>
      </c>
      <c r="O7" s="38">
        <v>57.41</v>
      </c>
      <c r="P7" s="38">
        <v>88.24</v>
      </c>
      <c r="Q7" s="38">
        <v>77.34</v>
      </c>
      <c r="R7" s="38">
        <v>3240</v>
      </c>
      <c r="S7" s="38">
        <v>40170</v>
      </c>
      <c r="T7" s="38">
        <v>77.91</v>
      </c>
      <c r="U7" s="38">
        <v>515.59</v>
      </c>
      <c r="V7" s="38">
        <v>35384</v>
      </c>
      <c r="W7" s="38">
        <v>9.3000000000000007</v>
      </c>
      <c r="X7" s="38">
        <v>3804.73</v>
      </c>
      <c r="Y7" s="38">
        <v>102.79</v>
      </c>
      <c r="Z7" s="38">
        <v>100.78</v>
      </c>
      <c r="AA7" s="38">
        <v>99.86</v>
      </c>
      <c r="AB7" s="38">
        <v>99.3</v>
      </c>
      <c r="AC7" s="38">
        <v>99.04</v>
      </c>
      <c r="AD7" s="38">
        <v>109.48</v>
      </c>
      <c r="AE7" s="38">
        <v>109.27</v>
      </c>
      <c r="AF7" s="38">
        <v>108.03</v>
      </c>
      <c r="AG7" s="38">
        <v>106.9</v>
      </c>
      <c r="AH7" s="38">
        <v>106.99</v>
      </c>
      <c r="AI7" s="38">
        <v>108.07</v>
      </c>
      <c r="AJ7" s="38">
        <v>6.15</v>
      </c>
      <c r="AK7" s="38">
        <v>3.46</v>
      </c>
      <c r="AL7" s="38">
        <v>3.84</v>
      </c>
      <c r="AM7" s="38">
        <v>5.13</v>
      </c>
      <c r="AN7" s="38">
        <v>7.34</v>
      </c>
      <c r="AO7" s="38">
        <v>16.34</v>
      </c>
      <c r="AP7" s="38">
        <v>15.65</v>
      </c>
      <c r="AQ7" s="38">
        <v>13.55</v>
      </c>
      <c r="AR7" s="38">
        <v>9.06</v>
      </c>
      <c r="AS7" s="38">
        <v>7.42</v>
      </c>
      <c r="AT7" s="38">
        <v>3.09</v>
      </c>
      <c r="AU7" s="38">
        <v>44.7</v>
      </c>
      <c r="AV7" s="38">
        <v>53.57</v>
      </c>
      <c r="AW7" s="38">
        <v>50.07</v>
      </c>
      <c r="AX7" s="38">
        <v>59.89</v>
      </c>
      <c r="AY7" s="38">
        <v>66.75</v>
      </c>
      <c r="AZ7" s="38">
        <v>78.930000000000007</v>
      </c>
      <c r="BA7" s="38">
        <v>77.94</v>
      </c>
      <c r="BB7" s="38">
        <v>78.45</v>
      </c>
      <c r="BC7" s="38">
        <v>76.31</v>
      </c>
      <c r="BD7" s="38">
        <v>68.180000000000007</v>
      </c>
      <c r="BE7" s="38">
        <v>69.540000000000006</v>
      </c>
      <c r="BF7" s="38">
        <v>1835.9</v>
      </c>
      <c r="BG7" s="38">
        <v>1782.41</v>
      </c>
      <c r="BH7" s="38">
        <v>1751.35</v>
      </c>
      <c r="BI7" s="38">
        <v>1799.96</v>
      </c>
      <c r="BJ7" s="38">
        <v>1840.67</v>
      </c>
      <c r="BK7" s="38">
        <v>848.31</v>
      </c>
      <c r="BL7" s="38">
        <v>774.99</v>
      </c>
      <c r="BM7" s="38">
        <v>799.41</v>
      </c>
      <c r="BN7" s="38">
        <v>820.36</v>
      </c>
      <c r="BO7" s="38">
        <v>847.44</v>
      </c>
      <c r="BP7" s="38">
        <v>682.51</v>
      </c>
      <c r="BQ7" s="38">
        <v>95.74</v>
      </c>
      <c r="BR7" s="38">
        <v>96.13</v>
      </c>
      <c r="BS7" s="38">
        <v>95.83</v>
      </c>
      <c r="BT7" s="38">
        <v>96.34</v>
      </c>
      <c r="BU7" s="38">
        <v>90.94</v>
      </c>
      <c r="BV7" s="38">
        <v>94.38</v>
      </c>
      <c r="BW7" s="38">
        <v>96.57</v>
      </c>
      <c r="BX7" s="38">
        <v>96.54</v>
      </c>
      <c r="BY7" s="38">
        <v>95.4</v>
      </c>
      <c r="BZ7" s="38">
        <v>94.69</v>
      </c>
      <c r="CA7" s="38">
        <v>100.34</v>
      </c>
      <c r="CB7" s="38">
        <v>160.07</v>
      </c>
      <c r="CC7" s="38">
        <v>163.93</v>
      </c>
      <c r="CD7" s="38">
        <v>164.59</v>
      </c>
      <c r="CE7" s="38">
        <v>164.29</v>
      </c>
      <c r="CF7" s="38">
        <v>174.47</v>
      </c>
      <c r="CG7" s="38">
        <v>165.45</v>
      </c>
      <c r="CH7" s="38">
        <v>161.54</v>
      </c>
      <c r="CI7" s="38">
        <v>162.81</v>
      </c>
      <c r="CJ7" s="38">
        <v>163.19999999999999</v>
      </c>
      <c r="CK7" s="38">
        <v>159.78</v>
      </c>
      <c r="CL7" s="38">
        <v>136.15</v>
      </c>
      <c r="CM7" s="38">
        <v>57.24</v>
      </c>
      <c r="CN7" s="38">
        <v>58.88</v>
      </c>
      <c r="CO7" s="38">
        <v>57.81</v>
      </c>
      <c r="CP7" s="38">
        <v>52.66</v>
      </c>
      <c r="CQ7" s="38">
        <v>53.86</v>
      </c>
      <c r="CR7" s="38">
        <v>65.62</v>
      </c>
      <c r="CS7" s="38">
        <v>64.67</v>
      </c>
      <c r="CT7" s="38">
        <v>64.959999999999994</v>
      </c>
      <c r="CU7" s="38">
        <v>65.040000000000006</v>
      </c>
      <c r="CV7" s="38">
        <v>68.31</v>
      </c>
      <c r="CW7" s="38">
        <v>59.64</v>
      </c>
      <c r="CX7" s="38">
        <v>91.53</v>
      </c>
      <c r="CY7" s="38">
        <v>91.87</v>
      </c>
      <c r="CZ7" s="38">
        <v>91.86</v>
      </c>
      <c r="DA7" s="38">
        <v>92.1</v>
      </c>
      <c r="DB7" s="38">
        <v>92.35</v>
      </c>
      <c r="DC7" s="38">
        <v>91.44</v>
      </c>
      <c r="DD7" s="38">
        <v>91.76</v>
      </c>
      <c r="DE7" s="38">
        <v>92.3</v>
      </c>
      <c r="DF7" s="38">
        <v>92.55</v>
      </c>
      <c r="DG7" s="38">
        <v>92.62</v>
      </c>
      <c r="DH7" s="38">
        <v>95.35</v>
      </c>
      <c r="DI7" s="38">
        <v>9.91</v>
      </c>
      <c r="DJ7" s="38">
        <v>12.69</v>
      </c>
      <c r="DK7" s="38">
        <v>15.26</v>
      </c>
      <c r="DL7" s="38">
        <v>17.600000000000001</v>
      </c>
      <c r="DM7" s="38">
        <v>19.66</v>
      </c>
      <c r="DN7" s="38">
        <v>25.89</v>
      </c>
      <c r="DO7" s="38">
        <v>26.63</v>
      </c>
      <c r="DP7" s="38">
        <v>25.61</v>
      </c>
      <c r="DQ7" s="38">
        <v>26.13</v>
      </c>
      <c r="DR7" s="38">
        <v>26.36</v>
      </c>
      <c r="DS7" s="38">
        <v>38.57</v>
      </c>
      <c r="DT7" s="38">
        <v>1.58</v>
      </c>
      <c r="DU7" s="38">
        <v>2.76</v>
      </c>
      <c r="DV7" s="38">
        <v>3.81</v>
      </c>
      <c r="DW7" s="38">
        <v>5.0199999999999996</v>
      </c>
      <c r="DX7" s="38">
        <v>6.52</v>
      </c>
      <c r="DY7" s="38">
        <v>0.71</v>
      </c>
      <c r="DZ7" s="38">
        <v>0.95</v>
      </c>
      <c r="EA7" s="38">
        <v>1.07</v>
      </c>
      <c r="EB7" s="38">
        <v>1.03</v>
      </c>
      <c r="EC7" s="38">
        <v>1.43</v>
      </c>
      <c r="ED7" s="38">
        <v>5.9</v>
      </c>
      <c r="EE7" s="38">
        <v>0.03</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2021-01-18T04:46:15Z</cp:lastPrinted>
  <dcterms:created xsi:type="dcterms:W3CDTF">2020-12-04T02:26:07Z</dcterms:created>
  <dcterms:modified xsi:type="dcterms:W3CDTF">2021-03-12T02:04:03Z</dcterms:modified>
  <cp:category/>
</cp:coreProperties>
</file>