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Jsvr01\上下水道局\経営\200_下水道事業\200下水道担当\925経営分析表\R02\20200114_公営企業に係る経営比較分析表（令和元年度）の分析等について\回答\"/>
    </mc:Choice>
  </mc:AlternateContent>
  <xr:revisionPtr revIDLastSave="0" documentId="13_ncr:1_{021575E4-BE37-468F-AD20-949FD1DE99BF}" xr6:coauthVersionLast="36" xr6:coauthVersionMax="36" xr10:uidLastSave="{00000000-0000-0000-0000-000000000000}"/>
  <workbookProtection workbookAlgorithmName="SHA-512" workbookHashValue="bTmFHoGTtnvS2sDOyv2N2zys1MP6kZQ2lAeK1JR/kjGT70XEYbEsavOH7B5/Z0+Cb9T/q76U09RiSxQDfEVKDA==" workbookSaltValue="8FvTb/Tp6Vg82PYhVGeLpg==" workbookSpinCount="100000" lockStructure="1"/>
  <bookViews>
    <workbookView xWindow="0" yWindow="0" windowWidth="19470" windowHeight="73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<sst xmlns="http://schemas.openxmlformats.org/spreadsheetml/2006/main" count="231" uniqueCount="117">
  <si>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</si>
  <si>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</si>
  <si>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</si>
  <si>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</si>
  <si>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</si>
  <si>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</si>
  <si>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</si>
  <si>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</si>
  <si>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</si>
  <si>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</si>
  <si>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</si>
  <si>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</si>
  <si>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</si>
  <si>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</si>
  <si>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</si>
  <si>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</si>
  <si>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</si>
  <si>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</si>
  <si>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</si>
  <si>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</si>
  <si>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</si>
  <si>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</si>
  <si>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</si>
  <si>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</si>
  <si>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</si>
  <si>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</si>
  <si>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</si>
  <si>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</si>
  <si>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</si>
  <si>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</si>
  <si>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</si>
  <si>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</si>
  <si>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</si>
  <si>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</si>
  <si>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</si>
  <si>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</si>
  <si>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</si>
  <si>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</si>
  <si>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</si>
  <si>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</si>
  <si>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</si>
  <si>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</si>
  <si>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</si>
  <si>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</si>
  <si>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</si>
  <si>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</si>
  <si>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</si>
  <si>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</si>
  <si>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</si>
  <si>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</si>
  <si>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</si>
  <si>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</si>
  <si>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</si>
  <si>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</si>
  <si>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</si>
  <si>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</si>
  <si>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</si>
  <si>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</si>
  <si>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</si>
  <si>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</si>
  <si>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</si>
  <si>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</si>
  <si>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</si>
  <si>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</si>
  <si>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</si>
  <si>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</si>
  <si>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</si>
  <si>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</si>
  <si>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</si>
  <si>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</si>
  <si>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</si>
  <si>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</si>
  <si>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</si>
  <si>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</si>
  <si>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</si>
  <si>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</si>
  <si>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</si>
  <si>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</si>
  <si>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</si>
  <si>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</si>
  <si>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</si>
  <si>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</si>
  <si>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</si>
  <si>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</si>
  <si>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</si>
  <si>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</si>
  <si>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</si>
  <si>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</si>
  <si>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</si>
  <si>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</si>
  <si>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</si>
  <si>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</si>
  <si>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</si>
  <si>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</si>
  <si>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</si>
  <si>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</si>
  <si>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</si>
  <si>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</si>
  <si>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</si>
  <si>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</si>
  <si>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</si>
  <si>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</si>
  <si>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</si>
  <si>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</si>
  <si>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</si>
  <si>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</si>
  <si>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</si>
  <si>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</si>
  <si>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</si>
  <si>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</si>
  <si>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</si>
  <si>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</si>
  <si>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</si>
  <si>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</si>
  <si>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平成25年度より地方公営企業法を全部適用し企業会計へ移行した。
　①②経常収支比率は100%近くで推移しているが一般会計からの補助金を含めた収支比率であるため、引き続き経営努力に努める必要がある。
　③流動負債のうち大半が建設改良費に充てた企業債であり、100％未満であっても支払い能力が不足しているということではない。
　④平成27年度より一般会計負担額の計上方法を見直したため数値が大幅に上昇した。これは、建設改良の財源を企業債に依存していることを示しているが、現在は整備が完了しており、減少傾向となっている。
　⑤平成27年度に料金改定を行い、使用料の増加となり数値が改善したが、依然として100％を下回っている状況である。引き続き経費削減等の経営努力に努める。
　⑥汚水処理原価は類団平均よりは低いものの、使用料との開きは大きく、経常経費の削減が必要である。
　⑦施設利用率は類団平均より高くなっているものの経常経費削減のため、将来的に施設の統廃合を考えていく必要がある。
　⑧水洗化率は95%以上と高い水準を維持している。未接続世帯については接続を促し収入の確保に努める必要がある。</t>
    <rPh sb="47" eb="48">
      <t>チカ</t>
    </rPh>
    <rPh sb="50" eb="52">
      <t>スイイ</t>
    </rPh>
    <rPh sb="68" eb="69">
      <t>フク</t>
    </rPh>
    <rPh sb="71" eb="73">
      <t>シュウシ</t>
    </rPh>
    <rPh sb="73" eb="75">
      <t>ヒリツ</t>
    </rPh>
    <rPh sb="81" eb="82">
      <t>ヒ</t>
    </rPh>
    <rPh sb="83" eb="84">
      <t>ツヅ</t>
    </rPh>
    <rPh sb="93" eb="95">
      <t>ヒツヨウ</t>
    </rPh>
    <phoneticPr fontId="4"/>
  </si>
  <si>
    <t xml:space="preserve"> ①②H9に南部地区、H16に上北谷地区浄化センターが供用開始となった。施設・管渠ともまだ年数がたっていないこともあり、低い水準である。
　③老朽化している管渠がないため、管渠の更新投資等は行っていない。</t>
    <phoneticPr fontId="4"/>
  </si>
  <si>
    <t>　平成27年度に料金改定を行い、改善を図ったが、必要経費を使用料で賄えていない状況であり、一般会計繰入金に頼っている。今後も更なる経費削減と収入の確保が必要である。
　農業集落排水区域内の人口は今後も減少していく見込みであるため、中長期的な計画として「見附市下水道事業経営戦略」を平成29年度末に策定した。それにより進捗管理を行いながら、施設の長寿命化を図り経営改善に取り組むものとする。
　また、公共下水道事業との統廃合を含め抜本的な合理化計画を考えていく必要がある。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</si>
</sst>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2A-47FA-8DB8-DA4E1F3671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A2A-47FA-8DB8-DA4E1F3671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64.599999999999994</c:v>
                </c:pt>
                <c:pt idx="1">
                  <c:v>64.599999999999994</c:v>
                </c:pt>
                <c:pt idx="2">
                  <c:v>67.66</c:v>
                </c:pt>
                <c:pt idx="3">
                  <c:v>62.84</c:v>
                </c:pt>
                <c:pt idx="4">
                  <c:v>61.01</c:v>
                </c:pt>
              </c:numCache>
            </c:numRef>
          </c:val>
          <c:extLst>
            <c:ext xmlns:c16="http://schemas.microsoft.com/office/drawing/2014/chart" uri="{C3380CC4-5D6E-409C-BE32-E72D297353CC}">
              <c16:uniqueId val="{00000000-F0D5-480B-9037-8692296F9E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0D5-480B-9037-8692296F9E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95.07</c:v>
                </c:pt>
                <c:pt idx="1">
                  <c:v>95.46</c:v>
                </c:pt>
                <c:pt idx="2">
                  <c:v>95.55</c:v>
                </c:pt>
                <c:pt idx="3">
                  <c:v>95.6</c:v>
                </c:pt>
                <c:pt idx="4">
                  <c:v>95.94</c:v>
                </c:pt>
              </c:numCache>
            </c:numRef>
          </c:val>
          <c:extLst>
            <c:ext xmlns:c16="http://schemas.microsoft.com/office/drawing/2014/chart" uri="{C3380CC4-5D6E-409C-BE32-E72D297353CC}">
              <c16:uniqueId val="{00000000-7B0B-4C9B-9DAF-4FC454E30A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B0B-4C9B-9DAF-4FC454E30A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100.49</c:v>
                </c:pt>
                <c:pt idx="1">
                  <c:v>100</c:v>
                </c:pt>
                <c:pt idx="2">
                  <c:v>100</c:v>
                </c:pt>
                <c:pt idx="3">
                  <c:v>100</c:v>
                </c:pt>
                <c:pt idx="4">
                  <c:v>99.95</c:v>
                </c:pt>
              </c:numCache>
            </c:numRef>
          </c:val>
          <c:extLst>
            <c:ext xmlns:c16="http://schemas.microsoft.com/office/drawing/2014/chart" uri="{C3380CC4-5D6E-409C-BE32-E72D297353CC}">
              <c16:uniqueId val="{00000000-522C-448A-8259-DFC821D2F9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522C-448A-8259-DFC821D2F9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11.94</c:v>
                </c:pt>
                <c:pt idx="1">
                  <c:v>13.57</c:v>
                </c:pt>
                <c:pt idx="2">
                  <c:v>16.329999999999998</c:v>
                </c:pt>
                <c:pt idx="3">
                  <c:v>19.05</c:v>
                </c:pt>
                <c:pt idx="4">
                  <c:v>21.82</c:v>
                </c:pt>
              </c:numCache>
            </c:numRef>
          </c:val>
          <c:extLst>
            <c:ext xmlns:c16="http://schemas.microsoft.com/office/drawing/2014/chart" uri="{C3380CC4-5D6E-409C-BE32-E72D297353CC}">
              <c16:uniqueId val="{00000000-7296-4884-9AB5-EE77EFDF94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7296-4884-9AB5-EE77EFDF94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86-4BEC-B535-AFE9CBFF58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786-4BEC-B535-AFE9CBFF58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AD-40E3-9ADC-87FF73A55D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14AD-40E3-9ADC-87FF73A55D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80.849999999999994</c:v>
                </c:pt>
                <c:pt idx="1">
                  <c:v>76.900000000000006</c:v>
                </c:pt>
                <c:pt idx="2">
                  <c:v>73.040000000000006</c:v>
                </c:pt>
                <c:pt idx="3">
                  <c:v>70.069999999999993</c:v>
                </c:pt>
                <c:pt idx="4">
                  <c:v>67.08</c:v>
                </c:pt>
              </c:numCache>
            </c:numRef>
          </c:val>
          <c:extLst>
            <c:ext xmlns:c16="http://schemas.microsoft.com/office/drawing/2014/chart" uri="{C3380CC4-5D6E-409C-BE32-E72D297353CC}">
              <c16:uniqueId val="{00000000-F338-4706-BFCF-751644A25A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F338-4706-BFCF-751644A25A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3045.57</c:v>
                </c:pt>
                <c:pt idx="1">
                  <c:v>2776.69</c:v>
                </c:pt>
                <c:pt idx="2">
                  <c:v>2551.14</c:v>
                </c:pt>
                <c:pt idx="3">
                  <c:v>2525.6</c:v>
                </c:pt>
                <c:pt idx="4">
                  <c:v>2499.63</c:v>
                </c:pt>
              </c:numCache>
            </c:numRef>
          </c:val>
          <c:extLst>
            <c:ext xmlns:c16="http://schemas.microsoft.com/office/drawing/2014/chart" uri="{C3380CC4-5D6E-409C-BE32-E72D297353CC}">
              <c16:uniqueId val="{00000000-F7C4-4045-B03A-472550A145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F7C4-4045-B03A-472550A145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83.96</c:v>
                </c:pt>
                <c:pt idx="1">
                  <c:v>87.3</c:v>
                </c:pt>
                <c:pt idx="2">
                  <c:v>88.76</c:v>
                </c:pt>
                <c:pt idx="3">
                  <c:v>87.73</c:v>
                </c:pt>
                <c:pt idx="4">
                  <c:v>77.52</c:v>
                </c:pt>
              </c:numCache>
            </c:numRef>
          </c:val>
          <c:extLst>
            <c:ext xmlns:c16="http://schemas.microsoft.com/office/drawing/2014/chart" uri="{C3380CC4-5D6E-409C-BE32-E72D297353CC}">
              <c16:uniqueId val="{00000000-E2EA-4EC5-9C92-E0AAF871A4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E2EA-4EC5-9C92-E0AAF871A4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179.65</c:v>
                </c:pt>
                <c:pt idx="1">
                  <c:v>177.08</c:v>
                </c:pt>
                <c:pt idx="2">
                  <c:v>174.34</c:v>
                </c:pt>
                <c:pt idx="3">
                  <c:v>176.75</c:v>
                </c:pt>
                <c:pt idx="4">
                  <c:v>200.67</c:v>
                </c:pt>
              </c:numCache>
            </c:numRef>
          </c:val>
          <c:extLst>
            <c:ext xmlns:c16="http://schemas.microsoft.com/office/drawing/2014/chart" uri="{C3380CC4-5D6E-409C-BE32-E72D297353CC}">
              <c16:uniqueId val="{00000000-47D2-41DC-BC5E-9F2D4F6209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7D2-41DC-BC5E-9F2D4F6209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見附市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40170</v>
      </c>
      <c r="AM8" s="51"/>
      <c r="AN8" s="51"/>
      <c r="AO8" s="51"/>
      <c r="AP8" s="51"/>
      <c r="AQ8" s="51"/>
      <c r="AR8" s="51"/>
      <c r="AS8" s="51"/>
      <c r="AT8" s="46">
        <f>データ!T6</f>
        <v>77.91</v>
      </c>
      <c r="AU8" s="46"/>
      <c r="AV8" s="46"/>
      <c r="AW8" s="46"/>
      <c r="AX8" s="46"/>
      <c r="AY8" s="46"/>
      <c r="AZ8" s="46"/>
      <c r="BA8" s="46"/>
      <c r="BB8" s="46">
        <f>データ!U6</f>
        <v>515.59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64.680000000000007</v>
      </c>
      <c r="J10" s="46"/>
      <c r="K10" s="46"/>
      <c r="L10" s="46"/>
      <c r="M10" s="46"/>
      <c r="N10" s="46"/>
      <c r="O10" s="46"/>
      <c r="P10" s="46">
        <f>データ!P6</f>
        <v>7.55</v>
      </c>
      <c r="Q10" s="46"/>
      <c r="R10" s="46"/>
      <c r="S10" s="46"/>
      <c r="T10" s="46"/>
      <c r="U10" s="46"/>
      <c r="V10" s="46"/>
      <c r="W10" s="46">
        <f>データ!Q6</f>
        <v>98.67</v>
      </c>
      <c r="X10" s="46"/>
      <c r="Y10" s="46"/>
      <c r="Z10" s="46"/>
      <c r="AA10" s="46"/>
      <c r="AB10" s="46"/>
      <c r="AC10" s="46"/>
      <c r="AD10" s="51">
        <f>データ!R6</f>
        <v>3240</v>
      </c>
      <c r="AE10" s="51"/>
      <c r="AF10" s="51"/>
      <c r="AG10" s="51"/>
      <c r="AH10" s="51"/>
      <c r="AI10" s="51"/>
      <c r="AJ10" s="51"/>
      <c r="AK10" s="2"/>
      <c r="AL10" s="51">
        <f>データ!V6</f>
        <v>3028</v>
      </c>
      <c r="AM10" s="51"/>
      <c r="AN10" s="51"/>
      <c r="AO10" s="51"/>
      <c r="AP10" s="51"/>
      <c r="AQ10" s="51"/>
      <c r="AR10" s="51"/>
      <c r="AS10" s="51"/>
      <c r="AT10" s="46">
        <f>データ!W6</f>
        <v>2.15</v>
      </c>
      <c r="AU10" s="46"/>
      <c r="AV10" s="46"/>
      <c r="AW10" s="46"/>
      <c r="AX10" s="46"/>
      <c r="AY10" s="46"/>
      <c r="AZ10" s="46"/>
      <c r="BA10" s="46"/>
      <c r="BB10" s="46">
        <f>データ!X6</f>
        <v>1408.37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4BaBkXxNey0aKCQn6bhLLrqt1CcGhoi+viysrFecPHBgdrY2lwGCgBjXU8vXknEY6Fd3F/yOEZ/iJGJ143o3Ag==" saltValue="0mt5KJ5SOHlWAZY8npXA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152111</v>
      </c>
      <c r="D6" s="33">
        <f t="shared" si="3"/>
        <v>46</v>
      </c>
      <c r="E6" s="33">
        <f t="shared" si="3"/>
        <v>17</v>
      </c>
      <c r="F6" s="33">
        <f t="shared" si="3"/>
        <v>5</v>
      </c>
      <c r="G6" s="33">
        <f t="shared" si="3"/>
        <v>0</v>
      </c>
      <c r="H6" s="33" t="str">
        <f t="shared" si="3"/>
        <v>新潟県　見附市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64.680000000000007</v>
      </c>
      <c r="P6" s="34">
        <f t="shared" si="3"/>
        <v>7.55</v>
      </c>
      <c r="Q6" s="34">
        <f t="shared" si="3"/>
        <v>98.67</v>
      </c>
      <c r="R6" s="34">
        <f t="shared" si="3"/>
        <v>3240</v>
      </c>
      <c r="S6" s="34">
        <f t="shared" si="3"/>
        <v>40170</v>
      </c>
      <c r="T6" s="34">
        <f t="shared" si="3"/>
        <v>77.91</v>
      </c>
      <c r="U6" s="34">
        <f t="shared" si="3"/>
        <v>515.59</v>
      </c>
      <c r="V6" s="34">
        <f t="shared" si="3"/>
        <v>3028</v>
      </c>
      <c r="W6" s="34">
        <f t="shared" si="3"/>
        <v>2.15</v>
      </c>
      <c r="X6" s="34">
        <f t="shared" si="3"/>
        <v>1408.37</v>
      </c>
      <c r="Y6" s="35">
        <f>IF(Y7="",NA(),Y7)</f>
        <v>100.49</v>
      </c>
      <c r="Z6" s="35">
        <f t="shared" ref="Z6:AH6" si="4">IF(Z7="",NA(),Z7)</f>
        <v>100</v>
      </c>
      <c r="AA6" s="35">
        <f t="shared" si="4"/>
        <v>100</v>
      </c>
      <c r="AB6" s="35">
        <f t="shared" si="4"/>
        <v>100</v>
      </c>
      <c r="AC6" s="35">
        <f t="shared" si="4"/>
        <v>99.95</v>
      </c>
      <c r="AD6" s="35">
        <f t="shared" si="4"/>
        <v>99.64</v>
      </c>
      <c r="AE6" s="35">
        <f t="shared" si="4"/>
        <v>99.66</v>
      </c>
      <c r="AF6" s="35">
        <f t="shared" si="4"/>
        <v>100.95</v>
      </c>
      <c r="AG6" s="35">
        <f t="shared" si="4"/>
        <v>101.77</v>
      </c>
      <c r="AH6" s="35">
        <f t="shared" si="4"/>
        <v>103.6</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80.849999999999994</v>
      </c>
      <c r="AV6" s="35">
        <f t="shared" ref="AV6:BD6" si="6">IF(AV7="",NA(),AV7)</f>
        <v>76.900000000000006</v>
      </c>
      <c r="AW6" s="35">
        <f t="shared" si="6"/>
        <v>73.040000000000006</v>
      </c>
      <c r="AX6" s="35">
        <f t="shared" si="6"/>
        <v>70.069999999999993</v>
      </c>
      <c r="AY6" s="35">
        <f t="shared" si="6"/>
        <v>67.08</v>
      </c>
      <c r="AZ6" s="35">
        <f t="shared" si="6"/>
        <v>29.45</v>
      </c>
      <c r="BA6" s="35">
        <f t="shared" si="6"/>
        <v>31.84</v>
      </c>
      <c r="BB6" s="35">
        <f t="shared" si="6"/>
        <v>29.91</v>
      </c>
      <c r="BC6" s="35">
        <f t="shared" si="6"/>
        <v>29.54</v>
      </c>
      <c r="BD6" s="35">
        <f t="shared" si="6"/>
        <v>26.99</v>
      </c>
      <c r="BE6" s="34" t="str">
        <f>IF(BE7="","",IF(BE7="-","【-】","【"&amp;SUBSTITUTE(TEXT(BE7,"#,##0.00"),"-","△")&amp;"】"))</f>
        <v>【33.84】</v>
      </c>
      <c r="BF6" s="35">
        <f>IF(BF7="",NA(),BF7)</f>
        <v>3045.57</v>
      </c>
      <c r="BG6" s="35">
        <f t="shared" ref="BG6:BO6" si="7">IF(BG7="",NA(),BG7)</f>
        <v>2776.69</v>
      </c>
      <c r="BH6" s="35">
        <f t="shared" si="7"/>
        <v>2551.14</v>
      </c>
      <c r="BI6" s="35">
        <f t="shared" si="7"/>
        <v>2525.6</v>
      </c>
      <c r="BJ6" s="35">
        <f t="shared" si="7"/>
        <v>2499.63</v>
      </c>
      <c r="BK6" s="35">
        <f t="shared" si="7"/>
        <v>1081.8</v>
      </c>
      <c r="BL6" s="35">
        <f t="shared" si="7"/>
        <v>974.93</v>
      </c>
      <c r="BM6" s="35">
        <f t="shared" si="7"/>
        <v>855.8</v>
      </c>
      <c r="BN6" s="35">
        <f t="shared" si="7"/>
        <v>789.46</v>
      </c>
      <c r="BO6" s="35">
        <f t="shared" si="7"/>
        <v>826.83</v>
      </c>
      <c r="BP6" s="34" t="str">
        <f>IF(BP7="","",IF(BP7="-","【-】","【"&amp;SUBSTITUTE(TEXT(BP7,"#,##0.00"),"-","△")&amp;"】"))</f>
        <v>【765.47】</v>
      </c>
      <c r="BQ6" s="35">
        <f>IF(BQ7="",NA(),BQ7)</f>
        <v>83.96</v>
      </c>
      <c r="BR6" s="35">
        <f t="shared" ref="BR6:BZ6" si="8">IF(BR7="",NA(),BR7)</f>
        <v>87.3</v>
      </c>
      <c r="BS6" s="35">
        <f t="shared" si="8"/>
        <v>88.76</v>
      </c>
      <c r="BT6" s="35">
        <f t="shared" si="8"/>
        <v>87.73</v>
      </c>
      <c r="BU6" s="35">
        <f t="shared" si="8"/>
        <v>77.52</v>
      </c>
      <c r="BV6" s="35">
        <f t="shared" si="8"/>
        <v>52.19</v>
      </c>
      <c r="BW6" s="35">
        <f t="shared" si="8"/>
        <v>55.32</v>
      </c>
      <c r="BX6" s="35">
        <f t="shared" si="8"/>
        <v>59.8</v>
      </c>
      <c r="BY6" s="35">
        <f t="shared" si="8"/>
        <v>57.77</v>
      </c>
      <c r="BZ6" s="35">
        <f t="shared" si="8"/>
        <v>57.31</v>
      </c>
      <c r="CA6" s="34" t="str">
        <f>IF(CA7="","",IF(CA7="-","【-】","【"&amp;SUBSTITUTE(TEXT(CA7,"#,##0.00"),"-","△")&amp;"】"))</f>
        <v>【59.59】</v>
      </c>
      <c r="CB6" s="35">
        <f>IF(CB7="",NA(),CB7)</f>
        <v>179.65</v>
      </c>
      <c r="CC6" s="35">
        <f t="shared" ref="CC6:CK6" si="9">IF(CC7="",NA(),CC7)</f>
        <v>177.08</v>
      </c>
      <c r="CD6" s="35">
        <f t="shared" si="9"/>
        <v>174.34</v>
      </c>
      <c r="CE6" s="35">
        <f t="shared" si="9"/>
        <v>176.75</v>
      </c>
      <c r="CF6" s="35">
        <f t="shared" si="9"/>
        <v>200.67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64.599999999999994</v>
      </c>
      <c r="CN6" s="35">
        <f t="shared" ref="CN6:CV6" si="10">IF(CN7="",NA(),CN7)</f>
        <v>64.599999999999994</v>
      </c>
      <c r="CO6" s="35">
        <f t="shared" si="10"/>
        <v>67.66</v>
      </c>
      <c r="CP6" s="35">
        <f t="shared" si="10"/>
        <v>62.84</v>
      </c>
      <c r="CQ6" s="35">
        <f t="shared" si="10"/>
        <v>61.01</v>
      </c>
      <c r="CR6" s="35">
        <f t="shared" si="10"/>
        <v>52.31</v>
      </c>
      <c r="CS6" s="35">
        <f t="shared" si="10"/>
        <v>60.65</v>
      </c>
      <c r="CT6" s="35">
        <f t="shared" si="10"/>
        <v>51.75</v>
      </c>
      <c r="CU6" s="35">
        <f t="shared" si="10"/>
        <v>50.68</v>
      </c>
      <c r="CV6" s="35">
        <f t="shared" si="10"/>
        <v>50.14</v>
      </c>
      <c r="CW6" s="34" t="str">
        <f>IF(CW7="","",IF(CW7="-","【-】","【"&amp;SUBSTITUTE(TEXT(CW7,"#,##0.00"),"-","△")&amp;"】"))</f>
        <v>【51.30】</v>
      </c>
      <c r="CX6" s="35">
        <f>IF(CX7="",NA(),CX7)</f>
        <v>95.07</v>
      </c>
      <c r="CY6" s="35">
        <f t="shared" ref="CY6:DG6" si="11">IF(CY7="",NA(),CY7)</f>
        <v>95.46</v>
      </c>
      <c r="CZ6" s="35">
        <f t="shared" si="11"/>
        <v>95.55</v>
      </c>
      <c r="DA6" s="35">
        <f t="shared" si="11"/>
        <v>95.6</v>
      </c>
      <c r="DB6" s="35">
        <f t="shared" si="11"/>
        <v>95.94</v>
      </c>
      <c r="DC6" s="35">
        <f t="shared" si="11"/>
        <v>84.32</v>
      </c>
      <c r="DD6" s="35">
        <f t="shared" si="11"/>
        <v>84.58</v>
      </c>
      <c r="DE6" s="35">
        <f t="shared" si="11"/>
        <v>84.84</v>
      </c>
      <c r="DF6" s="35">
        <f t="shared" si="11"/>
        <v>84.86</v>
      </c>
      <c r="DG6" s="35">
        <f t="shared" si="11"/>
        <v>84.98</v>
      </c>
      <c r="DH6" s="34" t="str">
        <f>IF(DH7="","",IF(DH7="-","【-】","【"&amp;SUBSTITUTE(TEXT(DH7,"#,##0.00"),"-","△")&amp;"】"))</f>
        <v>【86.22】</v>
      </c>
      <c r="DI6" s="35">
        <f>IF(DI7="",NA(),DI7)</f>
        <v>11.94</v>
      </c>
      <c r="DJ6" s="35">
        <f t="shared" ref="DJ6:DR6" si="12">IF(DJ7="",NA(),DJ7)</f>
        <v>13.57</v>
      </c>
      <c r="DK6" s="35">
        <f t="shared" si="12"/>
        <v>16.329999999999998</v>
      </c>
      <c r="DL6" s="35">
        <f t="shared" si="12"/>
        <v>19.05</v>
      </c>
      <c r="DM6" s="35">
        <f t="shared" si="12"/>
        <v>21.82</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152111</v>
      </c>
      <c r="D7" s="37">
        <v>46</v>
      </c>
      <c r="E7" s="37">
        <v>17</v>
      </c>
      <c r="F7" s="37">
        <v>5</v>
      </c>
      <c r="G7" s="37">
        <v>0</v>
      </c>
      <c r="H7" s="37" t="s">
        <v>96</v>
      </c>
      <c r="I7" s="37" t="s">
        <v>97</v>
      </c>
      <c r="J7" s="37" t="s">
        <v>98</v>
      </c>
      <c r="K7" s="37" t="s">
        <v>99</v>
      </c>
      <c r="L7" s="37" t="s">
        <v>100</v>
      </c>
      <c r="M7" s="37" t="s">
        <v>101</v>
      </c>
      <c r="N7" s="38" t="s">
        <v>102</v>
      </c>
      <c r="O7" s="38">
        <v>64.680000000000007</v>
      </c>
      <c r="P7" s="38">
        <v>7.55</v>
      </c>
      <c r="Q7" s="38">
        <v>98.67</v>
      </c>
      <c r="R7" s="38">
        <v>3240</v>
      </c>
      <c r="S7" s="38">
        <v>40170</v>
      </c>
      <c r="T7" s="38">
        <v>77.91</v>
      </c>
      <c r="U7" s="38">
        <v>515.59</v>
      </c>
      <c r="V7" s="38">
        <v>3028</v>
      </c>
      <c r="W7" s="38">
        <v>2.15</v>
      </c>
      <c r="X7" s="38">
        <v>1408.37</v>
      </c>
      <c r="Y7" s="38">
        <v>100.49</v>
      </c>
      <c r="Z7" s="38">
        <v>100</v>
      </c>
      <c r="AA7" s="38">
        <v>100</v>
      </c>
      <c r="AB7" s="38">
        <v>100</v>
      </c>
      <c r="AC7" s="38">
        <v>99.95</v>
      </c>
      <c r="AD7" s="38">
        <v>99.64</v>
      </c>
      <c r="AE7" s="38">
        <v>99.66</v>
      </c>
      <c r="AF7" s="38">
        <v>100.95</v>
      </c>
      <c r="AG7" s="38">
        <v>101.77</v>
      </c>
      <c r="AH7" s="38">
        <v>103.6</v>
      </c>
      <c r="AI7" s="38">
        <v>102.97</v>
      </c>
      <c r="AJ7" s="38">
        <v>0</v>
      </c>
      <c r="AK7" s="38">
        <v>0</v>
      </c>
      <c r="AL7" s="38">
        <v>0</v>
      </c>
      <c r="AM7" s="38">
        <v>0</v>
      </c>
      <c r="AN7" s="38">
        <v>0</v>
      </c>
      <c r="AO7" s="38">
        <v>214.61</v>
      </c>
      <c r="AP7" s="38">
        <v>225.39</v>
      </c>
      <c r="AQ7" s="38">
        <v>224.04</v>
      </c>
      <c r="AR7" s="38">
        <v>227.4</v>
      </c>
      <c r="AS7" s="38">
        <v>193.99</v>
      </c>
      <c r="AT7" s="38">
        <v>165.48</v>
      </c>
      <c r="AU7" s="38">
        <v>80.849999999999994</v>
      </c>
      <c r="AV7" s="38">
        <v>76.900000000000006</v>
      </c>
      <c r="AW7" s="38">
        <v>73.040000000000006</v>
      </c>
      <c r="AX7" s="38">
        <v>70.069999999999993</v>
      </c>
      <c r="AY7" s="38">
        <v>67.08</v>
      </c>
      <c r="AZ7" s="38">
        <v>29.45</v>
      </c>
      <c r="BA7" s="38">
        <v>31.84</v>
      </c>
      <c r="BB7" s="38">
        <v>29.91</v>
      </c>
      <c r="BC7" s="38">
        <v>29.54</v>
      </c>
      <c r="BD7" s="38">
        <v>26.99</v>
      </c>
      <c r="BE7" s="38">
        <v>33.840000000000003</v>
      </c>
      <c r="BF7" s="38">
        <v>3045.57</v>
      </c>
      <c r="BG7" s="38">
        <v>2776.69</v>
      </c>
      <c r="BH7" s="38">
        <v>2551.14</v>
      </c>
      <c r="BI7" s="38">
        <v>2525.6</v>
      </c>
      <c r="BJ7" s="38">
        <v>2499.63</v>
      </c>
      <c r="BK7" s="38">
        <v>1081.8</v>
      </c>
      <c r="BL7" s="38">
        <v>974.93</v>
      </c>
      <c r="BM7" s="38">
        <v>855.8</v>
      </c>
      <c r="BN7" s="38">
        <v>789.46</v>
      </c>
      <c r="BO7" s="38">
        <v>826.83</v>
      </c>
      <c r="BP7" s="38">
        <v>765.47</v>
      </c>
      <c r="BQ7" s="38">
        <v>83.96</v>
      </c>
      <c r="BR7" s="38">
        <v>87.3</v>
      </c>
      <c r="BS7" s="38">
        <v>88.76</v>
      </c>
      <c r="BT7" s="38">
        <v>87.73</v>
      </c>
      <c r="BU7" s="38">
        <v>77.52</v>
      </c>
      <c r="BV7" s="38">
        <v>52.19</v>
      </c>
      <c r="BW7" s="38">
        <v>55.32</v>
      </c>
      <c r="BX7" s="38">
        <v>59.8</v>
      </c>
      <c r="BY7" s="38">
        <v>57.77</v>
      </c>
      <c r="BZ7" s="38">
        <v>57.31</v>
      </c>
      <c r="CA7" s="38">
        <v>59.59</v>
      </c>
      <c r="CB7" s="38">
        <v>179.65</v>
      </c>
      <c r="CC7" s="38">
        <v>177.08</v>
      </c>
      <c r="CD7" s="38">
        <v>174.34</v>
      </c>
      <c r="CE7" s="38">
        <v>176.75</v>
      </c>
      <c r="CF7" s="38">
        <v>200.67</v>
      </c>
      <c r="CG7" s="38">
        <v>296.14</v>
      </c>
      <c r="CH7" s="38">
        <v>283.17</v>
      </c>
      <c r="CI7" s="38">
        <v>263.76</v>
      </c>
      <c r="CJ7" s="38">
        <v>274.35000000000002</v>
      </c>
      <c r="CK7" s="38">
        <v>273.52</v>
      </c>
      <c r="CL7" s="38">
        <v>257.86</v>
      </c>
      <c r="CM7" s="38">
        <v>64.599999999999994</v>
      </c>
      <c r="CN7" s="38">
        <v>64.599999999999994</v>
      </c>
      <c r="CO7" s="38">
        <v>67.66</v>
      </c>
      <c r="CP7" s="38">
        <v>62.84</v>
      </c>
      <c r="CQ7" s="38">
        <v>61.01</v>
      </c>
      <c r="CR7" s="38">
        <v>52.31</v>
      </c>
      <c r="CS7" s="38">
        <v>60.65</v>
      </c>
      <c r="CT7" s="38">
        <v>51.75</v>
      </c>
      <c r="CU7" s="38">
        <v>50.68</v>
      </c>
      <c r="CV7" s="38">
        <v>50.14</v>
      </c>
      <c r="CW7" s="38">
        <v>51.3</v>
      </c>
      <c r="CX7" s="38">
        <v>95.07</v>
      </c>
      <c r="CY7" s="38">
        <v>95.46</v>
      </c>
      <c r="CZ7" s="38">
        <v>95.55</v>
      </c>
      <c r="DA7" s="38">
        <v>95.6</v>
      </c>
      <c r="DB7" s="38">
        <v>95.94</v>
      </c>
      <c r="DC7" s="38">
        <v>84.32</v>
      </c>
      <c r="DD7" s="38">
        <v>84.58</v>
      </c>
      <c r="DE7" s="38">
        <v>84.84</v>
      </c>
      <c r="DF7" s="38">
        <v>84.86</v>
      </c>
      <c r="DG7" s="38">
        <v>84.98</v>
      </c>
      <c r="DH7" s="38">
        <v>86.22</v>
      </c>
      <c r="DI7" s="38">
        <v>11.94</v>
      </c>
      <c r="DJ7" s="38">
        <v>13.57</v>
      </c>
      <c r="DK7" s="38">
        <v>16.329999999999998</v>
      </c>
      <c r="DL7" s="38">
        <v>19.05</v>
      </c>
      <c r="DM7" s="38">
        <v>21.82</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ga-kanri</cp:lastModifiedBy>
  <cp:lastPrinted>2021-01-18T02:53:04Z</cp:lastPrinted>
  <dcterms:created xsi:type="dcterms:W3CDTF">2020-12-04T02:36:07Z</dcterms:created>
  <dcterms:modified xsi:type="dcterms:W3CDTF">2021-01-18T02:57:55Z</dcterms:modified>
  <cp:category/>
</cp:coreProperties>
</file>